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ício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Veículos" sheetId="4" state="visible" r:id="rId4"/>
    <sheet xmlns:r="http://schemas.openxmlformats.org/officeDocument/2006/relationships" name="Motoristas" sheetId="5" state="visible" r:id="rId5"/>
    <sheet xmlns:r="http://schemas.openxmlformats.org/officeDocument/2006/relationships" name="Vencimentos" sheetId="6" state="visible" r:id="rId6"/>
    <sheet xmlns:r="http://schemas.openxmlformats.org/officeDocument/2006/relationships" name="Listas" sheetId="7" state="hidden" r:id="rId7"/>
  </sheets>
  <definedNames>
    <definedName name="Lista_Tipos">Listas!$A$2:$A$12</definedName>
    <definedName name="Lista_TipoVeiculo">Listas!$D$2:$D$8</definedName>
    <definedName name="Lista_Combustivel">Listas!$E$2:$E$8</definedName>
    <definedName name="Lista_SimNao">Listas!$F$2:$F$3</definedName>
    <definedName name="Lista_CNH">Listas!$G$2:$G$10</definedName>
    <definedName name="Lista_Itens">Listas!$H$2:$H$11</definedName>
    <definedName name="Lista_Situacao">Listas!$I$2:$I$4</definedName>
    <definedName name="V_Placas">'Veículos'!$B$7:$B$206</definedName>
    <definedName name="V_Situacao">'Veículos'!$J$7:$J$206</definedName>
    <definedName name="M_Nomes">Motoristas!$B$7:$B$206</definedName>
    <definedName name="L_Data">'Lançamentos'!$B$7:$B$1006</definedName>
    <definedName name="L_Placa">'Lançamentos'!$C$7:$C$1006</definedName>
    <definedName name="L_Tipo">'Lançamentos'!$E$7:$E$1006</definedName>
    <definedName name="L_Odo">'Lançamentos'!$F$7:$F$1006</definedName>
    <definedName name="L_Litros">'Lançamentos'!$G$7:$G$1006</definedName>
    <definedName name="L_Valor">'Lançamentos'!$H$7:$H$1006</definedName>
    <definedName name="L_Grupo">'Lançamentos'!$J$7:$J$1006</definedName>
    <definedName name="P_Ini">Resumo!$D$6</definedName>
    <definedName name="P_Fim">Resumo!$D$7</definedName>
    <definedName name="_xlnm._FilterDatabase" localSheetId="2" hidden="1">'Lançamentos'!$B$6:$N$1006</definedName>
    <definedName name="_xlnm._FilterDatabase" localSheetId="3" hidden="1">'Veículos'!$B$6:$J$206</definedName>
    <definedName name="_xlnm._FilterDatabase" localSheetId="4" hidden="1">'Motoristas'!$B$6:$I$206</definedName>
    <definedName name="_xlnm._FilterDatabase" localSheetId="5" hidden="1">'Vencimentos'!$B$6:$H$206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.0"/>
    <numFmt numFmtId="166" formatCode="&quot;R$&quot; #,##0.00"/>
    <numFmt numFmtId="167" formatCode="mmm/yyyy"/>
    <numFmt numFmtId="168" formatCode="yyyy-mm-dd"/>
    <numFmt numFmtId="169" formatCode="0.0%"/>
  </numFmts>
  <fonts count="21">
    <font>
      <name val="Calibri"/>
      <family val="2"/>
      <color theme="1"/>
      <sz val="11"/>
      <scheme val="minor"/>
    </font>
    <font>
      <name val="Calibri"/>
      <b val="1"/>
      <color rgb="000D1420"/>
      <sz val="24"/>
    </font>
    <font>
      <name val="Calibri"/>
      <color rgb="006B7280"/>
      <sz val="11"/>
    </font>
    <font>
      <name val="Calibri"/>
      <b val="1"/>
      <color rgb="000D1420"/>
      <sz val="13"/>
    </font>
    <font>
      <name val="Calibri"/>
      <b val="1"/>
      <color rgb="00FFFFFF"/>
      <sz val="12"/>
    </font>
    <font>
      <name val="Calibri"/>
      <b val="1"/>
      <color rgb="000D1420"/>
      <sz val="11"/>
    </font>
    <font>
      <name val="Calibri"/>
      <color rgb="00374151"/>
      <sz val="10"/>
    </font>
    <font>
      <name val="Calibri"/>
      <b val="1"/>
      <color rgb="00D72727"/>
      <sz val="11"/>
      <u val="single"/>
    </font>
    <font>
      <name val="Calibri"/>
      <b val="1"/>
      <color rgb="00FFFFFF"/>
      <sz val="14"/>
    </font>
    <font>
      <name val="Calibri"/>
      <color rgb="00D1D5DB"/>
      <sz val="10"/>
    </font>
    <font>
      <name val="Calibri"/>
      <b val="1"/>
      <color rgb="00FFFFFF"/>
      <sz val="11"/>
      <u val="single"/>
    </font>
    <font>
      <name val="Calibri"/>
      <color rgb="006B7280"/>
      <sz val="9"/>
    </font>
    <font>
      <name val="Calibri"/>
      <b val="1"/>
      <color rgb="000D1420"/>
      <sz val="18"/>
    </font>
    <font>
      <name val="Calibri"/>
      <color rgb="006B7280"/>
      <sz val="10"/>
    </font>
    <font>
      <name val="Calibri"/>
      <b val="1"/>
      <color rgb="00FFFFFF"/>
      <sz val="10"/>
    </font>
    <font>
      <name val="Calibri"/>
      <color rgb="000D1420"/>
      <sz val="10"/>
    </font>
    <font>
      <name val="Calibri"/>
      <i val="1"/>
      <color rgb="00374151"/>
      <sz val="10"/>
    </font>
    <font>
      <name val="Calibri"/>
      <b val="1"/>
      <color rgb="000D1420"/>
      <sz val="10"/>
    </font>
    <font>
      <name val="Calibri"/>
      <i val="1"/>
      <color rgb="006B7280"/>
      <sz val="9"/>
    </font>
    <font>
      <name val="Calibri"/>
      <b val="1"/>
      <color rgb="009CA3AF"/>
      <sz val="9"/>
    </font>
    <font>
      <name val="Calibri"/>
      <b val="1"/>
      <color rgb="00FFFFFF"/>
      <sz val="18"/>
    </font>
  </fonts>
  <fills count="10">
    <fill>
      <patternFill/>
    </fill>
    <fill>
      <patternFill patternType="gray125"/>
    </fill>
    <fill>
      <patternFill patternType="solid">
        <fgColor rgb="00D72727"/>
        <bgColor rgb="00D72727"/>
      </patternFill>
    </fill>
    <fill>
      <patternFill patternType="solid">
        <fgColor rgb="00F3F4F6"/>
        <bgColor rgb="00F3F4F6"/>
      </patternFill>
    </fill>
    <fill>
      <patternFill patternType="solid">
        <fgColor rgb="00FFF8E6"/>
        <bgColor rgb="00FFF8E6"/>
      </patternFill>
    </fill>
    <fill>
      <patternFill patternType="solid">
        <fgColor rgb="00EEF1F5"/>
        <bgColor rgb="00EEF1F5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DE2E2"/>
        <bgColor rgb="00FDE2E2"/>
      </patternFill>
    </fill>
    <fill>
      <patternFill patternType="solid">
        <fgColor rgb="000D1420"/>
        <bgColor rgb="000D1420"/>
      </patternFill>
    </fill>
  </fills>
  <borders count="6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bottom style="medium">
        <color rgb="00D72727"/>
      </bottom>
    </border>
    <border>
      <left style="thin">
        <color rgb="00F59E0B"/>
      </left>
      <right style="thin">
        <color rgb="00F59E0B"/>
      </right>
      <top style="thin">
        <color rgb="00F59E0B"/>
      </top>
      <bottom style="thin">
        <color rgb="00F59E0B"/>
      </bottom>
    </border>
    <border>
      <right/>
      <bottom style="medium">
        <color rgb="00D72727"/>
      </bottom>
    </border>
    <border>
      <left/>
      <right/>
      <top/>
      <bottom style="medium">
        <color rgb="00D72727"/>
      </bottom>
      <diagonal/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vertical="center" indent="1"/>
    </xf>
    <xf numFmtId="0" fontId="6" fillId="3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indent="1"/>
    </xf>
    <xf numFmtId="0" fontId="6" fillId="0" borderId="0" applyAlignment="1" pivotButton="0" quotePrefix="0" xfId="0">
      <alignment vertical="center"/>
    </xf>
    <xf numFmtId="0" fontId="0" fillId="4" borderId="1" pivotButton="0" quotePrefix="0" xfId="0"/>
    <xf numFmtId="0" fontId="6" fillId="0" borderId="0" applyAlignment="1" pivotButton="0" quotePrefix="0" xfId="0">
      <alignment indent="1"/>
    </xf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6" fillId="0" borderId="0" pivotButton="0" quotePrefix="0" xfId="0"/>
    <xf numFmtId="0" fontId="0" fillId="9" borderId="0" pivotButton="0" quotePrefix="0" xfId="0"/>
    <xf numFmtId="0" fontId="8" fillId="9" borderId="0" pivotButton="0" quotePrefix="0" xfId="0"/>
    <xf numFmtId="0" fontId="9" fillId="9" borderId="0" pivotButton="0" quotePrefix="0" xfId="0"/>
    <xf numFmtId="0" fontId="10" fillId="9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7" fillId="0" borderId="0" pivotButton="0" quotePrefix="0" xfId="0"/>
    <xf numFmtId="164" fontId="5" fillId="4" borderId="3" applyAlignment="1" pivotButton="0" quotePrefix="0" xfId="0">
      <alignment horizontal="center"/>
    </xf>
    <xf numFmtId="0" fontId="18" fillId="0" borderId="0" pivotButton="0" quotePrefix="0" xfId="0"/>
    <xf numFmtId="0" fontId="19" fillId="9" borderId="0" applyAlignment="1" pivotButton="0" quotePrefix="0" xfId="0">
      <alignment horizontal="left" vertical="bottom" indent="1"/>
    </xf>
    <xf numFmtId="166" fontId="20" fillId="9" borderId="0" applyAlignment="1" pivotButton="0" quotePrefix="0" xfId="0">
      <alignment horizontal="left" vertical="center" indent="1"/>
    </xf>
    <xf numFmtId="3" fontId="20" fillId="9" borderId="0" applyAlignment="1" pivotButton="0" quotePrefix="0" xfId="0">
      <alignment horizontal="left" vertical="center" indent="1"/>
    </xf>
    <xf numFmtId="2" fontId="20" fillId="9" borderId="0" applyAlignment="1" pivotButton="0" quotePrefix="0" xfId="0">
      <alignment horizontal="left" vertical="center" indent="1"/>
    </xf>
    <xf numFmtId="165" fontId="20" fillId="9" borderId="0" applyAlignment="1" pivotButton="0" quotePrefix="0" xfId="0">
      <alignment horizontal="left" vertical="center" indent="1"/>
    </xf>
    <xf numFmtId="1" fontId="20" fillId="9" borderId="0" applyAlignment="1" pivotButton="0" quotePrefix="0" xfId="0">
      <alignment horizontal="left" vertical="center" indent="1"/>
    </xf>
    <xf numFmtId="0" fontId="14" fillId="9" borderId="2" applyAlignment="1" pivotButton="0" quotePrefix="0" xfId="0">
      <alignment horizontal="center" vertical="center" wrapText="1"/>
    </xf>
    <xf numFmtId="0" fontId="17" fillId="0" borderId="1" pivotButton="0" quotePrefix="0" xfId="0"/>
    <xf numFmtId="0" fontId="15" fillId="0" borderId="1" pivotButton="0" quotePrefix="0" xfId="0"/>
    <xf numFmtId="3" fontId="15" fillId="0" borderId="1" pivotButton="0" quotePrefix="0" xfId="0"/>
    <xf numFmtId="166" fontId="15" fillId="0" borderId="1" pivotButton="0" quotePrefix="0" xfId="0"/>
    <xf numFmtId="166" fontId="17" fillId="0" borderId="1" pivotButton="0" quotePrefix="0" xfId="0"/>
    <xf numFmtId="165" fontId="15" fillId="0" borderId="1" pivotButton="0" quotePrefix="0" xfId="0"/>
    <xf numFmtId="2" fontId="15" fillId="0" borderId="1" pivotButton="0" quotePrefix="0" xfId="0"/>
    <xf numFmtId="169" fontId="15" fillId="0" borderId="1" pivotButton="0" quotePrefix="0" xfId="0"/>
    <xf numFmtId="0" fontId="14" fillId="9" borderId="2" applyAlignment="1" pivotButton="0" quotePrefix="0" xfId="0">
      <alignment horizontal="center" vertical="center"/>
    </xf>
    <xf numFmtId="0" fontId="14" fillId="9" borderId="4" applyAlignment="1" pivotButton="0" quotePrefix="0" xfId="0">
      <alignment horizontal="center" vertical="center"/>
    </xf>
    <xf numFmtId="0" fontId="0" fillId="0" borderId="5" pivotButton="0" quotePrefix="0" xfId="0"/>
    <xf numFmtId="0" fontId="14" fillId="2" borderId="0" pivotButton="0" quotePrefix="0" xfId="0"/>
    <xf numFmtId="166" fontId="14" fillId="2" borderId="0" pivotButton="0" quotePrefix="0" xfId="0"/>
    <xf numFmtId="169" fontId="14" fillId="2" borderId="0" pivotButton="0" quotePrefix="0" xfId="0"/>
    <xf numFmtId="1" fontId="14" fillId="2" borderId="0" pivotButton="0" quotePrefix="0" xfId="0"/>
    <xf numFmtId="164" fontId="15" fillId="0" borderId="1" applyAlignment="1" pivotButton="0" quotePrefix="0" xfId="0">
      <alignment vertical="center"/>
    </xf>
    <xf numFmtId="0" fontId="15" fillId="0" borderId="1" applyAlignment="1" pivotButton="0" quotePrefix="0" xfId="0">
      <alignment vertical="center"/>
    </xf>
    <xf numFmtId="3" fontId="15" fillId="0" borderId="1" applyAlignment="1" pivotButton="0" quotePrefix="0" xfId="0">
      <alignment vertical="center"/>
    </xf>
    <xf numFmtId="165" fontId="15" fillId="0" borderId="1" applyAlignment="1" pivotButton="0" quotePrefix="0" xfId="0">
      <alignment vertical="center"/>
    </xf>
    <xf numFmtId="166" fontId="15" fillId="0" borderId="1" applyAlignment="1" pivotButton="0" quotePrefix="0" xfId="0">
      <alignment vertical="center"/>
    </xf>
    <xf numFmtId="166" fontId="16" fillId="5" borderId="1" applyAlignment="1" pivotButton="0" quotePrefix="0" xfId="0">
      <alignment vertical="center"/>
    </xf>
    <xf numFmtId="0" fontId="16" fillId="5" borderId="1" applyAlignment="1" pivotButton="0" quotePrefix="0" xfId="0">
      <alignment vertical="center"/>
    </xf>
    <xf numFmtId="167" fontId="16" fillId="5" borderId="1" applyAlignment="1" pivotButton="0" quotePrefix="0" xfId="0">
      <alignment vertical="center"/>
    </xf>
    <xf numFmtId="49" fontId="15" fillId="0" borderId="1" applyAlignment="1" pivotButton="0" quotePrefix="0" xfId="0">
      <alignment vertical="center"/>
    </xf>
    <xf numFmtId="1" fontId="15" fillId="0" borderId="1" applyAlignment="1" pivotButton="0" quotePrefix="0" xfId="0">
      <alignment vertical="center"/>
    </xf>
    <xf numFmtId="1" fontId="16" fillId="5" borderId="1" applyAlignment="1" pivotButton="0" quotePrefix="0" xfId="0">
      <alignment vertical="center"/>
    </xf>
  </cellXfs>
  <cellStyles count="1">
    <cellStyle name="Normal" xfId="0" builtinId="0" hidden="0"/>
  </cellStyles>
  <dxfs count="4">
    <dxf>
      <fill>
        <patternFill patternType="solid">
          <fgColor rgb="00F9FAFB"/>
          <bgColor rgb="00F9FAFB"/>
        </patternFill>
      </fill>
    </dxf>
    <dxf>
      <font>
        <name val="Calibri"/>
        <b val="1"/>
        <color rgb="00B91C1C"/>
      </font>
      <fill>
        <patternFill patternType="solid">
          <fgColor rgb="00FDE2E2"/>
          <bgColor rgb="00FDE2E2"/>
        </patternFill>
      </fill>
    </dxf>
    <dxf>
      <font>
        <name val="Calibri"/>
        <b val="1"/>
        <color rgb="0092400E"/>
      </font>
      <fill>
        <patternFill patternType="solid">
          <fgColor rgb="00FEF3C7"/>
          <bgColor rgb="00FEF3C7"/>
        </patternFill>
      </fill>
    </dxf>
    <dxf>
      <font>
        <name val="Calibri"/>
        <b val="1"/>
        <color rgb="00166534"/>
      </font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2"/>
  <chart>
    <plotArea>
      <barChart>
        <barDir val="bar"/>
        <grouping val="clustered"/>
        <ser>
          <idx val="0"/>
          <order val="0"/>
          <tx>
            <strRef>
              <f>'Resumo'!E49</f>
            </strRef>
          </tx>
          <spPr>
            <a:solidFill xmlns:a="http://schemas.openxmlformats.org/drawingml/2006/main">
              <a:srgbClr val="D72727"/>
            </a:solidFill>
            <a:ln xmlns:a="http://schemas.openxmlformats.org/drawingml/2006/main">
              <a:solidFill>
                <a:srgbClr val="D72727"/>
              </a:solidFill>
              <a:prstDash val="solid"/>
            </a:ln>
          </spPr>
          <cat>
            <numRef>
              <f>'Resumo'!$B$50:$B$60</f>
            </numRef>
          </cat>
          <val>
            <numRef>
              <f>'Resumo'!$E$50:$E$60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numFmt formatCode="&quot;R$&quot; 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2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895475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48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0</row>
      <rowOff>0</rowOff>
    </from>
    <ext cx="1533525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0</rowOff>
    </from>
    <ext cx="15335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0</row>
      <rowOff>0</rowOff>
    </from>
    <ext cx="15335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0</row>
      <rowOff>0</rowOff>
    </from>
    <ext cx="15335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</col>
      <colOff>0</colOff>
      <row>0</row>
      <rowOff>0</rowOff>
    </from>
    <ext cx="15335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Ve&#237;culos'!A1" TargetMode="External" Id="rId1"/><Relationship Type="http://schemas.openxmlformats.org/officeDocument/2006/relationships/hyperlink" Target="#'Motoristas'!A1" TargetMode="External" Id="rId2"/><Relationship Type="http://schemas.openxmlformats.org/officeDocument/2006/relationships/hyperlink" Target="#'Lan&#231;amentos'!A1" TargetMode="External" Id="rId3"/><Relationship Type="http://schemas.openxmlformats.org/officeDocument/2006/relationships/hyperlink" Target="#'Vencimentos'!A1" TargetMode="External" Id="rId4"/><Relationship Type="http://schemas.openxmlformats.org/officeDocument/2006/relationships/hyperlink" Target="#'Resumo'!A1" TargetMode="External" Id="rId5"/><Relationship Type="http://schemas.openxmlformats.org/officeDocument/2006/relationships/hyperlink" Target="https://acmon.com.br/sistema-de-gestao-de-frotas" TargetMode="External" Id="rId6"/><Relationship Type="http://schemas.openxmlformats.org/officeDocument/2006/relationships/hyperlink" Target="https://wa.me/5542991438533?text=Ol%C3%A1!%20Baixei%20a%20planilha%20de%20controle%20de%20frota%20e%20quero%20uma%20demonstra%C3%A7%C3%A3o." TargetMode="External" Id="rId7"/><Relationship Type="http://schemas.openxmlformats.org/officeDocument/2006/relationships/drawing" Target="/xl/drawings/drawing1.xml" Id="rId8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sheet1.xml><?xml version="1.0" encoding="utf-8"?>
<worksheet xmlns="http://schemas.openxmlformats.org/spreadsheetml/2006/main">
  <sheetPr>
    <tabColor rgb="00D72727"/>
    <outlinePr summaryBelow="1" summaryRight="1"/>
    <pageSetUpPr/>
  </sheetPr>
  <dimension ref="B3:D3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5" customWidth="1" min="2" max="2"/>
    <col width="30" customWidth="1" min="3" max="3"/>
    <col width="78" customWidth="1" min="4" max="4"/>
  </cols>
  <sheetData>
    <row r="1" ht="44" customHeight="1"/>
    <row r="3" ht="34" customHeight="1">
      <c r="B3" s="1" t="inlineStr">
        <is>
          <t>Planilha de Controle de Frota</t>
        </is>
      </c>
    </row>
    <row r="4">
      <c r="B4" s="2" t="inlineStr">
        <is>
          <t>Combustível, ARLA 32, manutenção, pneus, multas, documentos e custo por km em um só arquivo.</t>
        </is>
      </c>
    </row>
    <row r="5" ht="4" customHeight="1">
      <c r="B5" s="3" t="n"/>
      <c r="C5" s="3" t="n"/>
      <c r="D5" s="3" t="n"/>
    </row>
    <row r="7" ht="24" customHeight="1">
      <c r="B7" s="4" t="inlineStr">
        <is>
          <t>Como usar em 5 passos</t>
        </is>
      </c>
    </row>
    <row r="8" ht="30" customHeight="1">
      <c r="B8" s="5" t="n">
        <v>1</v>
      </c>
      <c r="C8" s="6" t="inlineStr">
        <is>
          <t>Cadastre a frota</t>
        </is>
      </c>
      <c r="D8" s="7" t="inlineStr">
        <is>
          <t>Na aba Veículos, preencha placa, modelo, tipo, combustível e km inicial de cada veículo.</t>
        </is>
      </c>
    </row>
    <row r="9" ht="30" customHeight="1">
      <c r="B9" s="5" t="n">
        <v>2</v>
      </c>
      <c r="C9" s="6" t="inlineStr">
        <is>
          <t>Cadastre os motoristas</t>
        </is>
      </c>
      <c r="D9" s="7" t="inlineStr">
        <is>
          <t>Na aba Motoristas, informe CNH, categoria e os vencimentos da CNH e do exame toxicológico.</t>
        </is>
      </c>
    </row>
    <row r="10" ht="30" customHeight="1">
      <c r="B10" s="5" t="n">
        <v>3</v>
      </c>
      <c r="C10" s="6" t="inlineStr">
        <is>
          <t>Lance todos os gastos</t>
        </is>
      </c>
      <c r="D10" s="7" t="inlineStr">
        <is>
          <t>Na aba Lançamentos, registre cada gasto numa linha: data, placa, tipo, odômetro, litros e valor.</t>
        </is>
      </c>
    </row>
    <row r="11" ht="30" customHeight="1">
      <c r="B11" s="5" t="n">
        <v>4</v>
      </c>
      <c r="C11" s="6" t="inlineStr">
        <is>
          <t>Agende os vencimentos</t>
        </is>
      </c>
      <c r="D11" s="7" t="inlineStr">
        <is>
          <t>Na aba Vencimentos, anote IPVA, licenciamento, seguro, aferição do tacógrafo e revisões.</t>
        </is>
      </c>
    </row>
    <row r="12" ht="30" customHeight="1">
      <c r="B12" s="5" t="n">
        <v>5</v>
      </c>
      <c r="C12" s="6" t="inlineStr">
        <is>
          <t>Acompanhe o resumo</t>
        </is>
      </c>
      <c r="D12" s="7" t="inlineStr">
        <is>
          <t>Na aba Resumo, escolha o período e veja custo por km, consumo e gasto por veículo e por tipo.</t>
        </is>
      </c>
    </row>
    <row r="14" ht="24" customHeight="1">
      <c r="B14" s="4" t="inlineStr">
        <is>
          <t>Abas da planilha</t>
        </is>
      </c>
    </row>
    <row r="15" ht="22" customHeight="1">
      <c r="C15" s="8" t="inlineStr">
        <is>
          <t>→  Veículos</t>
        </is>
      </c>
      <c r="D15" s="9" t="inlineStr">
        <is>
          <t>Cadastro da frota. Base de todos os cálculos por placa.</t>
        </is>
      </c>
    </row>
    <row r="16" ht="22" customHeight="1">
      <c r="C16" s="8" t="inlineStr">
        <is>
          <t>→  Motoristas</t>
        </is>
      </c>
      <c r="D16" s="9" t="inlineStr">
        <is>
          <t>CNH, categoria e alertas de CNH e exame toxicológico vencendo.</t>
        </is>
      </c>
    </row>
    <row r="17" ht="22" customHeight="1">
      <c r="C17" s="8" t="inlineStr">
        <is>
          <t>→  Lançamentos</t>
        </is>
      </c>
      <c r="D17" s="9" t="inlineStr">
        <is>
          <t>Registro único de todo gasto. As colunas cinza são calculadas sozinhas.</t>
        </is>
      </c>
    </row>
    <row r="18" ht="22" customHeight="1">
      <c r="C18" s="8" t="inlineStr">
        <is>
          <t>→  Vencimentos</t>
        </is>
      </c>
      <c r="D18" s="9" t="inlineStr">
        <is>
          <t>Agenda de documentos e revisões, com dias restantes e alerta por cor.</t>
        </is>
      </c>
    </row>
    <row r="19" ht="22" customHeight="1">
      <c r="C19" s="8" t="inlineStr">
        <is>
          <t>→  Resumo</t>
        </is>
      </c>
      <c r="D19" s="9" t="inlineStr">
        <is>
          <t>Painel com indicadores do período, ranking por veículo e gráfico por tipo de gasto.</t>
        </is>
      </c>
    </row>
    <row r="21" ht="24" customHeight="1">
      <c r="B21" s="4" t="inlineStr">
        <is>
          <t>Legenda</t>
        </is>
      </c>
    </row>
    <row r="22">
      <c r="B22" s="10" t="n"/>
      <c r="C22" s="11" t="inlineStr">
        <is>
          <t>Célula de preenchimento (período do resumo)</t>
        </is>
      </c>
    </row>
    <row r="23">
      <c r="B23" s="12" t="n"/>
      <c r="C23" s="11" t="inlineStr">
        <is>
          <t>Coluna calculada: não precisa digitar</t>
        </is>
      </c>
    </row>
    <row r="24">
      <c r="B24" s="13" t="n"/>
      <c r="C24" s="11" t="inlineStr">
        <is>
          <t>Em dia</t>
        </is>
      </c>
    </row>
    <row r="25">
      <c r="B25" s="14" t="n"/>
      <c r="C25" s="11" t="inlineStr">
        <is>
          <t>Vence em até 30 dias</t>
        </is>
      </c>
    </row>
    <row r="26">
      <c r="B26" s="15" t="n"/>
      <c r="C26" s="11" t="inlineStr">
        <is>
          <t>Vencido</t>
        </is>
      </c>
    </row>
    <row r="28" ht="24" customHeight="1">
      <c r="B28" s="4" t="inlineStr">
        <is>
          <t>Dicas para a planilha não mentir</t>
        </is>
      </c>
    </row>
    <row r="29">
      <c r="C29" s="16" t="inlineStr">
        <is>
          <t>•  Use sempre os tipos da lista. Tipo escrito de jeitos diferentes quebra o resumo.</t>
        </is>
      </c>
    </row>
    <row r="30">
      <c r="C30" s="16" t="inlineStr">
        <is>
          <t>•  Abasteça com tanque cheio e anote o odômetro: é isso que torna o consumo (km/l) confiável.</t>
        </is>
      </c>
    </row>
    <row r="31">
      <c r="C31" s="16" t="inlineStr">
        <is>
          <t>•  Apague as linhas de exemplo antes de começar a usar com a sua frota.</t>
        </is>
      </c>
    </row>
    <row r="32">
      <c r="C32" s="16" t="inlineStr">
        <is>
          <t>•  Funciona no Excel 2019 ou mais novo, Microsoft 365 e Google Planilhas.</t>
        </is>
      </c>
    </row>
    <row r="34" ht="26" customHeight="1">
      <c r="B34" s="17" t="n"/>
      <c r="C34" s="18" t="inlineStr">
        <is>
          <t>Cansou de digitar odômetro?</t>
        </is>
      </c>
      <c r="D34" s="17" t="n"/>
    </row>
    <row r="35" ht="20" customHeight="1">
      <c r="B35" s="17" t="n"/>
      <c r="C35" s="19" t="inlineStr">
        <is>
          <t>Com o rastreamento ACMON, km, horas de motor, consumo e eventos entram sozinhos, com alerta no mesmo dia.</t>
        </is>
      </c>
    </row>
    <row r="36" ht="22" customHeight="1">
      <c r="B36" s="17" t="n"/>
      <c r="C36" s="20" t="inlineStr">
        <is>
          <t>acmon.com.br</t>
        </is>
      </c>
      <c r="D36" s="20" t="inlineStr">
        <is>
          <t>WhatsApp (42) 99143-8533 · Peça uma demonstração</t>
        </is>
      </c>
    </row>
    <row r="38">
      <c r="C38" s="21" t="inlineStr">
        <is>
          <t>Versão 09/2026 · ACMON Rastreamento e Gestão de Frotas · Guarapuava (PR)</t>
        </is>
      </c>
    </row>
  </sheetData>
  <mergeCells count="5">
    <mergeCell ref="C32:D32"/>
    <mergeCell ref="C29:D29"/>
    <mergeCell ref="C30:D30"/>
    <mergeCell ref="C31:D31"/>
    <mergeCell ref="C35:D35"/>
  </mergeCells>
  <hyperlinks>
    <hyperlink xmlns:r="http://schemas.openxmlformats.org/officeDocument/2006/relationships" ref="C15" r:id="rId1"/>
    <hyperlink xmlns:r="http://schemas.openxmlformats.org/officeDocument/2006/relationships" ref="C16" r:id="rId2"/>
    <hyperlink xmlns:r="http://schemas.openxmlformats.org/officeDocument/2006/relationships" ref="C17" r:id="rId3"/>
    <hyperlink xmlns:r="http://schemas.openxmlformats.org/officeDocument/2006/relationships" ref="C18" r:id="rId4"/>
    <hyperlink xmlns:r="http://schemas.openxmlformats.org/officeDocument/2006/relationships" ref="C19" r:id="rId5"/>
    <hyperlink xmlns:r="http://schemas.openxmlformats.org/officeDocument/2006/relationships" ref="C36" r:id="rId6"/>
    <hyperlink xmlns:r="http://schemas.openxmlformats.org/officeDocument/2006/relationships" ref="D36" r:id="rId7"/>
  </hyperlinks>
  <pageMargins left="0.75" right="0.75" top="1" bottom="1" header="0.5" footer="0.5"/>
  <drawing xmlns:r="http://schemas.openxmlformats.org/officeDocument/2006/relationships" r:id="rId8"/>
</worksheet>
</file>

<file path=xl/worksheets/sheet2.xml><?xml version="1.0" encoding="utf-8"?>
<worksheet xmlns="http://schemas.openxmlformats.org/spreadsheetml/2006/main">
  <sheetPr>
    <tabColor rgb="000D1420"/>
    <outlinePr summaryBelow="1" summaryRight="1"/>
    <pageSetUpPr fitToPage="1"/>
  </sheetPr>
  <dimension ref="B2:M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21" customWidth="1" min="2" max="2"/>
    <col width="22" customWidth="1" min="3" max="3"/>
    <col width="12" customWidth="1" min="4" max="4"/>
    <col width="15" customWidth="1" min="5" max="5"/>
    <col width="15" customWidth="1" min="6" max="6"/>
    <col width="15" customWidth="1" min="7" max="7"/>
    <col width="13" customWidth="1" min="8" max="8"/>
    <col width="15" customWidth="1" min="9" max="9"/>
    <col width="11" customWidth="1" min="10" max="10"/>
    <col width="12" customWidth="1" min="11" max="11"/>
    <col width="11" customWidth="1" min="12" max="12"/>
    <col width="11" customWidth="1" min="13" max="13"/>
  </cols>
  <sheetData>
    <row r="1" ht="34" customHeight="1"/>
    <row r="2" ht="26" customHeight="1">
      <c r="B2" s="22" t="inlineStr">
        <is>
          <t>Resumo da frota</t>
        </is>
      </c>
    </row>
    <row r="3">
      <c r="B3" s="23" t="inlineStr">
        <is>
          <t>Escolha o período nas células amarelas. Todos os números abaixo são recalculados.</t>
        </is>
      </c>
    </row>
    <row r="4" ht="4" customHeight="1"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</row>
    <row r="6">
      <c r="B6" s="24" t="inlineStr">
        <is>
          <t>Início do período</t>
        </is>
      </c>
      <c r="D6" s="25" t="n">
        <v>46266</v>
      </c>
      <c r="F6" s="26" t="inlineStr">
        <is>
          <t>Dica: para ver o mês atual, digite o primeiro e o último dia do mês.</t>
        </is>
      </c>
    </row>
    <row r="7">
      <c r="B7" s="24" t="inlineStr">
        <is>
          <t>Fim do período</t>
        </is>
      </c>
      <c r="D7" s="25" t="n">
        <v>46295</v>
      </c>
    </row>
    <row r="9" ht="20" customHeight="1">
      <c r="B9" s="27" t="inlineStr">
        <is>
          <t>Gasto total no período</t>
        </is>
      </c>
      <c r="C9" s="17" t="n"/>
      <c r="D9" s="27" t="inlineStr">
        <is>
          <t>Km rodados</t>
        </is>
      </c>
      <c r="E9" s="17" t="n"/>
      <c r="F9" s="27" t="inlineStr">
        <is>
          <t>Custo por km</t>
        </is>
      </c>
      <c r="G9" s="17" t="n"/>
      <c r="H9" s="27" t="inlineStr">
        <is>
          <t>Consumo médio (km/l)</t>
        </is>
      </c>
      <c r="I9" s="17" t="n"/>
      <c r="J9" s="27" t="inlineStr">
        <is>
          <t>Litros de combustível</t>
        </is>
      </c>
      <c r="K9" s="17" t="n"/>
      <c r="L9" s="27" t="inlineStr">
        <is>
          <t>Veículos ativos</t>
        </is>
      </c>
      <c r="M9" s="17" t="n"/>
    </row>
    <row r="10" ht="34" customHeight="1">
      <c r="B10" s="28">
        <f>SUMIFS(L_Valor,L_Data,"&gt;="&amp;P_Ini,L_Data,"&lt;="&amp;P_Fim)</f>
        <v/>
      </c>
      <c r="C10" s="17" t="n"/>
      <c r="D10" s="29">
        <f>SUM(D16:D45)</f>
        <v/>
      </c>
      <c r="E10" s="17" t="n"/>
      <c r="F10" s="28">
        <f>IFERROR(SUMIFS(L_Valor,L_Data,"&gt;="&amp;P_Ini,L_Data,"&lt;="&amp;P_Fim)/SUM(D16:D45),0)</f>
        <v/>
      </c>
      <c r="G10" s="17" t="n"/>
      <c r="H10" s="30">
        <f>IFERROR(SUMIFS(D16:D45,K16:K45,"&gt;0")/SUM(K16:K45),0)</f>
        <v/>
      </c>
      <c r="I10" s="17" t="n"/>
      <c r="J10" s="31">
        <f>SUM(K16:K45)</f>
        <v/>
      </c>
      <c r="K10" s="17" t="n"/>
      <c r="L10" s="32">
        <f>COUNTIF(V_Situacao,"Ativo")</f>
        <v/>
      </c>
      <c r="M10" s="17" t="n"/>
    </row>
    <row r="11" ht="4" customHeight="1">
      <c r="B11" s="17" t="n"/>
      <c r="C11" s="17" t="n"/>
      <c r="D11" s="17" t="n"/>
      <c r="E11" s="17" t="n"/>
      <c r="F11" s="3" t="n"/>
      <c r="G11" s="3" t="n"/>
      <c r="H11" s="17" t="n"/>
      <c r="I11" s="17" t="n"/>
      <c r="J11" s="17" t="n"/>
      <c r="K11" s="17" t="n"/>
      <c r="L11" s="17" t="n"/>
      <c r="M11" s="17" t="n"/>
    </row>
    <row r="13" ht="24" customHeight="1">
      <c r="B13" s="4" t="inlineStr">
        <is>
          <t>Por veículo</t>
        </is>
      </c>
    </row>
    <row r="15" ht="32" customHeight="1">
      <c r="B15" s="33" t="inlineStr">
        <is>
          <t>Placa</t>
        </is>
      </c>
      <c r="C15" s="33" t="inlineStr">
        <is>
          <t>Modelo</t>
        </is>
      </c>
      <c r="D15" s="33" t="inlineStr">
        <is>
          <t>Km rodados</t>
        </is>
      </c>
      <c r="E15" s="33" t="inlineStr">
        <is>
          <t>Combustível e ARLA</t>
        </is>
      </c>
      <c r="F15" s="33" t="inlineStr">
        <is>
          <t>Manutenção e pneus</t>
        </is>
      </c>
      <c r="G15" s="33" t="inlineStr">
        <is>
          <t>Documentos, seguro e multas</t>
        </is>
      </c>
      <c r="H15" s="33" t="inlineStr">
        <is>
          <t>Operação</t>
        </is>
      </c>
      <c r="I15" s="33" t="inlineStr">
        <is>
          <t>Gasto total</t>
        </is>
      </c>
      <c r="J15" s="33" t="inlineStr">
        <is>
          <t>Custo por km</t>
        </is>
      </c>
      <c r="K15" s="33" t="inlineStr">
        <is>
          <t>Litros de combustível</t>
        </is>
      </c>
      <c r="L15" s="33" t="inlineStr">
        <is>
          <t>Consumo (km/l)</t>
        </is>
      </c>
      <c r="M15" s="33" t="inlineStr">
        <is>
          <t>ARLA / diesel</t>
        </is>
      </c>
    </row>
    <row r="16">
      <c r="B16" s="34">
        <f>IF('Veículos'!B7="","",'Veículos'!B7)</f>
        <v/>
      </c>
      <c r="C16" s="35">
        <f>IF($B16="","",'Veículos'!C7)</f>
        <v/>
      </c>
      <c r="D16" s="36">
        <f>IF($B16="","",IFERROR(_xlfn.MAXIFS(L_Odo,L_Placa,$B16,L_Odo,"&gt;0",L_Data,"&gt;="&amp;P_Ini,L_Data,"&lt;="&amp;P_Fim)-_xlfn.MINIFS(L_Odo,L_Placa,$B16,L_Odo,"&gt;0",L_Data,"&gt;="&amp;P_Ini,L_Data,"&lt;="&amp;P_Fim),0))</f>
        <v/>
      </c>
      <c r="E16" s="37">
        <f>IF($B16="","",SUMIFS(L_Valor,L_Placa,$B16,L_Grupo,"Combustível e ARLA",L_Data,"&gt;="&amp;P_Ini,L_Data,"&lt;="&amp;P_Fim))</f>
        <v/>
      </c>
      <c r="F16" s="37">
        <f>IF($B16="","",SUMIFS(L_Valor,L_Placa,$B16,L_Grupo,"Manutenção e pneus",L_Data,"&gt;="&amp;P_Ini,L_Data,"&lt;="&amp;P_Fim))</f>
        <v/>
      </c>
      <c r="G16" s="37">
        <f>IF($B16="","",SUMIFS(L_Valor,L_Placa,$B16,L_Grupo,"Documentos, seguro e multas",L_Data,"&gt;="&amp;P_Ini,L_Data,"&lt;="&amp;P_Fim))</f>
        <v/>
      </c>
      <c r="H16" s="37">
        <f>IF($B16="","",SUMIFS(L_Valor,L_Placa,$B16,L_Grupo,"Operação",L_Data,"&gt;="&amp;P_Ini,L_Data,"&lt;="&amp;P_Fim))</f>
        <v/>
      </c>
      <c r="I16" s="38">
        <f>IF($B16="","",SUMIFS(L_Valor,L_Placa,$B16,L_Data,"&gt;="&amp;P_Ini,L_Data,"&lt;="&amp;P_Fim))</f>
        <v/>
      </c>
      <c r="J16" s="37">
        <f>IF(OR($B16="",N(D16)=0),"",I16/D16)</f>
        <v/>
      </c>
      <c r="K16" s="39">
        <f>IF($B16="","",SUMIFS(L_Litros,L_Placa,$B16,L_Tipo,"Abastecimento",L_Data,"&gt;="&amp;P_Ini,L_Data,"&lt;="&amp;P_Fim))</f>
        <v/>
      </c>
      <c r="L16" s="40">
        <f>IF(OR($B16="",N(K16)=0),"",D16/K16)</f>
        <v/>
      </c>
      <c r="M16" s="41">
        <f>IF(OR($B16="",N(K16)=0),"",SUMIFS(L_Litros,L_Placa,$B16,L_Tipo,"ARLA 32",L_Data,"&gt;="&amp;P_Ini,L_Data,"&lt;="&amp;P_Fim)/K16)</f>
        <v/>
      </c>
    </row>
    <row r="17">
      <c r="B17" s="34">
        <f>IF('Veículos'!B8="","",'Veículos'!B8)</f>
        <v/>
      </c>
      <c r="C17" s="35">
        <f>IF($B17="","",'Veículos'!C8)</f>
        <v/>
      </c>
      <c r="D17" s="36">
        <f>IF($B17="","",IFERROR(_xlfn.MAXIFS(L_Odo,L_Placa,$B17,L_Odo,"&gt;0",L_Data,"&gt;="&amp;P_Ini,L_Data,"&lt;="&amp;P_Fim)-_xlfn.MINIFS(L_Odo,L_Placa,$B17,L_Odo,"&gt;0",L_Data,"&gt;="&amp;P_Ini,L_Data,"&lt;="&amp;P_Fim),0))</f>
        <v/>
      </c>
      <c r="E17" s="37">
        <f>IF($B17="","",SUMIFS(L_Valor,L_Placa,$B17,L_Grupo,"Combustível e ARLA",L_Data,"&gt;="&amp;P_Ini,L_Data,"&lt;="&amp;P_Fim))</f>
        <v/>
      </c>
      <c r="F17" s="37">
        <f>IF($B17="","",SUMIFS(L_Valor,L_Placa,$B17,L_Grupo,"Manutenção e pneus",L_Data,"&gt;="&amp;P_Ini,L_Data,"&lt;="&amp;P_Fim))</f>
        <v/>
      </c>
      <c r="G17" s="37">
        <f>IF($B17="","",SUMIFS(L_Valor,L_Placa,$B17,L_Grupo,"Documentos, seguro e multas",L_Data,"&gt;="&amp;P_Ini,L_Data,"&lt;="&amp;P_Fim))</f>
        <v/>
      </c>
      <c r="H17" s="37">
        <f>IF($B17="","",SUMIFS(L_Valor,L_Placa,$B17,L_Grupo,"Operação",L_Data,"&gt;="&amp;P_Ini,L_Data,"&lt;="&amp;P_Fim))</f>
        <v/>
      </c>
      <c r="I17" s="38">
        <f>IF($B17="","",SUMIFS(L_Valor,L_Placa,$B17,L_Data,"&gt;="&amp;P_Ini,L_Data,"&lt;="&amp;P_Fim))</f>
        <v/>
      </c>
      <c r="J17" s="37">
        <f>IF(OR($B17="",N(D17)=0),"",I17/D17)</f>
        <v/>
      </c>
      <c r="K17" s="39">
        <f>IF($B17="","",SUMIFS(L_Litros,L_Placa,$B17,L_Tipo,"Abastecimento",L_Data,"&gt;="&amp;P_Ini,L_Data,"&lt;="&amp;P_Fim))</f>
        <v/>
      </c>
      <c r="L17" s="40">
        <f>IF(OR($B17="",N(K17)=0),"",D17/K17)</f>
        <v/>
      </c>
      <c r="M17" s="41">
        <f>IF(OR($B17="",N(K17)=0),"",SUMIFS(L_Litros,L_Placa,$B17,L_Tipo,"ARLA 32",L_Data,"&gt;="&amp;P_Ini,L_Data,"&lt;="&amp;P_Fim)/K17)</f>
        <v/>
      </c>
    </row>
    <row r="18">
      <c r="B18" s="34">
        <f>IF('Veículos'!B9="","",'Veículos'!B9)</f>
        <v/>
      </c>
      <c r="C18" s="35">
        <f>IF($B18="","",'Veículos'!C9)</f>
        <v/>
      </c>
      <c r="D18" s="36">
        <f>IF($B18="","",IFERROR(_xlfn.MAXIFS(L_Odo,L_Placa,$B18,L_Odo,"&gt;0",L_Data,"&gt;="&amp;P_Ini,L_Data,"&lt;="&amp;P_Fim)-_xlfn.MINIFS(L_Odo,L_Placa,$B18,L_Odo,"&gt;0",L_Data,"&gt;="&amp;P_Ini,L_Data,"&lt;="&amp;P_Fim),0))</f>
        <v/>
      </c>
      <c r="E18" s="37">
        <f>IF($B18="","",SUMIFS(L_Valor,L_Placa,$B18,L_Grupo,"Combustível e ARLA",L_Data,"&gt;="&amp;P_Ini,L_Data,"&lt;="&amp;P_Fim))</f>
        <v/>
      </c>
      <c r="F18" s="37">
        <f>IF($B18="","",SUMIFS(L_Valor,L_Placa,$B18,L_Grupo,"Manutenção e pneus",L_Data,"&gt;="&amp;P_Ini,L_Data,"&lt;="&amp;P_Fim))</f>
        <v/>
      </c>
      <c r="G18" s="37">
        <f>IF($B18="","",SUMIFS(L_Valor,L_Placa,$B18,L_Grupo,"Documentos, seguro e multas",L_Data,"&gt;="&amp;P_Ini,L_Data,"&lt;="&amp;P_Fim))</f>
        <v/>
      </c>
      <c r="H18" s="37">
        <f>IF($B18="","",SUMIFS(L_Valor,L_Placa,$B18,L_Grupo,"Operação",L_Data,"&gt;="&amp;P_Ini,L_Data,"&lt;="&amp;P_Fim))</f>
        <v/>
      </c>
      <c r="I18" s="38">
        <f>IF($B18="","",SUMIFS(L_Valor,L_Placa,$B18,L_Data,"&gt;="&amp;P_Ini,L_Data,"&lt;="&amp;P_Fim))</f>
        <v/>
      </c>
      <c r="J18" s="37">
        <f>IF(OR($B18="",N(D18)=0),"",I18/D18)</f>
        <v/>
      </c>
      <c r="K18" s="39">
        <f>IF($B18="","",SUMIFS(L_Litros,L_Placa,$B18,L_Tipo,"Abastecimento",L_Data,"&gt;="&amp;P_Ini,L_Data,"&lt;="&amp;P_Fim))</f>
        <v/>
      </c>
      <c r="L18" s="40">
        <f>IF(OR($B18="",N(K18)=0),"",D18/K18)</f>
        <v/>
      </c>
      <c r="M18" s="41">
        <f>IF(OR($B18="",N(K18)=0),"",SUMIFS(L_Litros,L_Placa,$B18,L_Tipo,"ARLA 32",L_Data,"&gt;="&amp;P_Ini,L_Data,"&lt;="&amp;P_Fim)/K18)</f>
        <v/>
      </c>
    </row>
    <row r="19">
      <c r="B19" s="34">
        <f>IF('Veículos'!B10="","",'Veículos'!B10)</f>
        <v/>
      </c>
      <c r="C19" s="35">
        <f>IF($B19="","",'Veículos'!C10)</f>
        <v/>
      </c>
      <c r="D19" s="36">
        <f>IF($B19="","",IFERROR(_xlfn.MAXIFS(L_Odo,L_Placa,$B19,L_Odo,"&gt;0",L_Data,"&gt;="&amp;P_Ini,L_Data,"&lt;="&amp;P_Fim)-_xlfn.MINIFS(L_Odo,L_Placa,$B19,L_Odo,"&gt;0",L_Data,"&gt;="&amp;P_Ini,L_Data,"&lt;="&amp;P_Fim),0))</f>
        <v/>
      </c>
      <c r="E19" s="37">
        <f>IF($B19="","",SUMIFS(L_Valor,L_Placa,$B19,L_Grupo,"Combustível e ARLA",L_Data,"&gt;="&amp;P_Ini,L_Data,"&lt;="&amp;P_Fim))</f>
        <v/>
      </c>
      <c r="F19" s="37">
        <f>IF($B19="","",SUMIFS(L_Valor,L_Placa,$B19,L_Grupo,"Manutenção e pneus",L_Data,"&gt;="&amp;P_Ini,L_Data,"&lt;="&amp;P_Fim))</f>
        <v/>
      </c>
      <c r="G19" s="37">
        <f>IF($B19="","",SUMIFS(L_Valor,L_Placa,$B19,L_Grupo,"Documentos, seguro e multas",L_Data,"&gt;="&amp;P_Ini,L_Data,"&lt;="&amp;P_Fim))</f>
        <v/>
      </c>
      <c r="H19" s="37">
        <f>IF($B19="","",SUMIFS(L_Valor,L_Placa,$B19,L_Grupo,"Operação",L_Data,"&gt;="&amp;P_Ini,L_Data,"&lt;="&amp;P_Fim))</f>
        <v/>
      </c>
      <c r="I19" s="38">
        <f>IF($B19="","",SUMIFS(L_Valor,L_Placa,$B19,L_Data,"&gt;="&amp;P_Ini,L_Data,"&lt;="&amp;P_Fim))</f>
        <v/>
      </c>
      <c r="J19" s="37">
        <f>IF(OR($B19="",N(D19)=0),"",I19/D19)</f>
        <v/>
      </c>
      <c r="K19" s="39">
        <f>IF($B19="","",SUMIFS(L_Litros,L_Placa,$B19,L_Tipo,"Abastecimento",L_Data,"&gt;="&amp;P_Ini,L_Data,"&lt;="&amp;P_Fim))</f>
        <v/>
      </c>
      <c r="L19" s="40">
        <f>IF(OR($B19="",N(K19)=0),"",D19/K19)</f>
        <v/>
      </c>
      <c r="M19" s="41">
        <f>IF(OR($B19="",N(K19)=0),"",SUMIFS(L_Litros,L_Placa,$B19,L_Tipo,"ARLA 32",L_Data,"&gt;="&amp;P_Ini,L_Data,"&lt;="&amp;P_Fim)/K19)</f>
        <v/>
      </c>
    </row>
    <row r="20">
      <c r="B20" s="34">
        <f>IF('Veículos'!B11="","",'Veículos'!B11)</f>
        <v/>
      </c>
      <c r="C20" s="35">
        <f>IF($B20="","",'Veículos'!C11)</f>
        <v/>
      </c>
      <c r="D20" s="36">
        <f>IF($B20="","",IFERROR(_xlfn.MAXIFS(L_Odo,L_Placa,$B20,L_Odo,"&gt;0",L_Data,"&gt;="&amp;P_Ini,L_Data,"&lt;="&amp;P_Fim)-_xlfn.MINIFS(L_Odo,L_Placa,$B20,L_Odo,"&gt;0",L_Data,"&gt;="&amp;P_Ini,L_Data,"&lt;="&amp;P_Fim),0))</f>
        <v/>
      </c>
      <c r="E20" s="37">
        <f>IF($B20="","",SUMIFS(L_Valor,L_Placa,$B20,L_Grupo,"Combustível e ARLA",L_Data,"&gt;="&amp;P_Ini,L_Data,"&lt;="&amp;P_Fim))</f>
        <v/>
      </c>
      <c r="F20" s="37">
        <f>IF($B20="","",SUMIFS(L_Valor,L_Placa,$B20,L_Grupo,"Manutenção e pneus",L_Data,"&gt;="&amp;P_Ini,L_Data,"&lt;="&amp;P_Fim))</f>
        <v/>
      </c>
      <c r="G20" s="37">
        <f>IF($B20="","",SUMIFS(L_Valor,L_Placa,$B20,L_Grupo,"Documentos, seguro e multas",L_Data,"&gt;="&amp;P_Ini,L_Data,"&lt;="&amp;P_Fim))</f>
        <v/>
      </c>
      <c r="H20" s="37">
        <f>IF($B20="","",SUMIFS(L_Valor,L_Placa,$B20,L_Grupo,"Operação",L_Data,"&gt;="&amp;P_Ini,L_Data,"&lt;="&amp;P_Fim))</f>
        <v/>
      </c>
      <c r="I20" s="38">
        <f>IF($B20="","",SUMIFS(L_Valor,L_Placa,$B20,L_Data,"&gt;="&amp;P_Ini,L_Data,"&lt;="&amp;P_Fim))</f>
        <v/>
      </c>
      <c r="J20" s="37">
        <f>IF(OR($B20="",N(D20)=0),"",I20/D20)</f>
        <v/>
      </c>
      <c r="K20" s="39">
        <f>IF($B20="","",SUMIFS(L_Litros,L_Placa,$B20,L_Tipo,"Abastecimento",L_Data,"&gt;="&amp;P_Ini,L_Data,"&lt;="&amp;P_Fim))</f>
        <v/>
      </c>
      <c r="L20" s="40">
        <f>IF(OR($B20="",N(K20)=0),"",D20/K20)</f>
        <v/>
      </c>
      <c r="M20" s="41">
        <f>IF(OR($B20="",N(K20)=0),"",SUMIFS(L_Litros,L_Placa,$B20,L_Tipo,"ARLA 32",L_Data,"&gt;="&amp;P_Ini,L_Data,"&lt;="&amp;P_Fim)/K20)</f>
        <v/>
      </c>
    </row>
    <row r="21">
      <c r="B21" s="34">
        <f>IF('Veículos'!B12="","",'Veículos'!B12)</f>
        <v/>
      </c>
      <c r="C21" s="35">
        <f>IF($B21="","",'Veículos'!C12)</f>
        <v/>
      </c>
      <c r="D21" s="36">
        <f>IF($B21="","",IFERROR(_xlfn.MAXIFS(L_Odo,L_Placa,$B21,L_Odo,"&gt;0",L_Data,"&gt;="&amp;P_Ini,L_Data,"&lt;="&amp;P_Fim)-_xlfn.MINIFS(L_Odo,L_Placa,$B21,L_Odo,"&gt;0",L_Data,"&gt;="&amp;P_Ini,L_Data,"&lt;="&amp;P_Fim),0))</f>
        <v/>
      </c>
      <c r="E21" s="37">
        <f>IF($B21="","",SUMIFS(L_Valor,L_Placa,$B21,L_Grupo,"Combustível e ARLA",L_Data,"&gt;="&amp;P_Ini,L_Data,"&lt;="&amp;P_Fim))</f>
        <v/>
      </c>
      <c r="F21" s="37">
        <f>IF($B21="","",SUMIFS(L_Valor,L_Placa,$B21,L_Grupo,"Manutenção e pneus",L_Data,"&gt;="&amp;P_Ini,L_Data,"&lt;="&amp;P_Fim))</f>
        <v/>
      </c>
      <c r="G21" s="37">
        <f>IF($B21="","",SUMIFS(L_Valor,L_Placa,$B21,L_Grupo,"Documentos, seguro e multas",L_Data,"&gt;="&amp;P_Ini,L_Data,"&lt;="&amp;P_Fim))</f>
        <v/>
      </c>
      <c r="H21" s="37">
        <f>IF($B21="","",SUMIFS(L_Valor,L_Placa,$B21,L_Grupo,"Operação",L_Data,"&gt;="&amp;P_Ini,L_Data,"&lt;="&amp;P_Fim))</f>
        <v/>
      </c>
      <c r="I21" s="38">
        <f>IF($B21="","",SUMIFS(L_Valor,L_Placa,$B21,L_Data,"&gt;="&amp;P_Ini,L_Data,"&lt;="&amp;P_Fim))</f>
        <v/>
      </c>
      <c r="J21" s="37">
        <f>IF(OR($B21="",N(D21)=0),"",I21/D21)</f>
        <v/>
      </c>
      <c r="K21" s="39">
        <f>IF($B21="","",SUMIFS(L_Litros,L_Placa,$B21,L_Tipo,"Abastecimento",L_Data,"&gt;="&amp;P_Ini,L_Data,"&lt;="&amp;P_Fim))</f>
        <v/>
      </c>
      <c r="L21" s="40">
        <f>IF(OR($B21="",N(K21)=0),"",D21/K21)</f>
        <v/>
      </c>
      <c r="M21" s="41">
        <f>IF(OR($B21="",N(K21)=0),"",SUMIFS(L_Litros,L_Placa,$B21,L_Tipo,"ARLA 32",L_Data,"&gt;="&amp;P_Ini,L_Data,"&lt;="&amp;P_Fim)/K21)</f>
        <v/>
      </c>
    </row>
    <row r="22">
      <c r="B22" s="34">
        <f>IF('Veículos'!B13="","",'Veículos'!B13)</f>
        <v/>
      </c>
      <c r="C22" s="35">
        <f>IF($B22="","",'Veículos'!C13)</f>
        <v/>
      </c>
      <c r="D22" s="36">
        <f>IF($B22="","",IFERROR(_xlfn.MAXIFS(L_Odo,L_Placa,$B22,L_Odo,"&gt;0",L_Data,"&gt;="&amp;P_Ini,L_Data,"&lt;="&amp;P_Fim)-_xlfn.MINIFS(L_Odo,L_Placa,$B22,L_Odo,"&gt;0",L_Data,"&gt;="&amp;P_Ini,L_Data,"&lt;="&amp;P_Fim),0))</f>
        <v/>
      </c>
      <c r="E22" s="37">
        <f>IF($B22="","",SUMIFS(L_Valor,L_Placa,$B22,L_Grupo,"Combustível e ARLA",L_Data,"&gt;="&amp;P_Ini,L_Data,"&lt;="&amp;P_Fim))</f>
        <v/>
      </c>
      <c r="F22" s="37">
        <f>IF($B22="","",SUMIFS(L_Valor,L_Placa,$B22,L_Grupo,"Manutenção e pneus",L_Data,"&gt;="&amp;P_Ini,L_Data,"&lt;="&amp;P_Fim))</f>
        <v/>
      </c>
      <c r="G22" s="37">
        <f>IF($B22="","",SUMIFS(L_Valor,L_Placa,$B22,L_Grupo,"Documentos, seguro e multas",L_Data,"&gt;="&amp;P_Ini,L_Data,"&lt;="&amp;P_Fim))</f>
        <v/>
      </c>
      <c r="H22" s="37">
        <f>IF($B22="","",SUMIFS(L_Valor,L_Placa,$B22,L_Grupo,"Operação",L_Data,"&gt;="&amp;P_Ini,L_Data,"&lt;="&amp;P_Fim))</f>
        <v/>
      </c>
      <c r="I22" s="38">
        <f>IF($B22="","",SUMIFS(L_Valor,L_Placa,$B22,L_Data,"&gt;="&amp;P_Ini,L_Data,"&lt;="&amp;P_Fim))</f>
        <v/>
      </c>
      <c r="J22" s="37">
        <f>IF(OR($B22="",N(D22)=0),"",I22/D22)</f>
        <v/>
      </c>
      <c r="K22" s="39">
        <f>IF($B22="","",SUMIFS(L_Litros,L_Placa,$B22,L_Tipo,"Abastecimento",L_Data,"&gt;="&amp;P_Ini,L_Data,"&lt;="&amp;P_Fim))</f>
        <v/>
      </c>
      <c r="L22" s="40">
        <f>IF(OR($B22="",N(K22)=0),"",D22/K22)</f>
        <v/>
      </c>
      <c r="M22" s="41">
        <f>IF(OR($B22="",N(K22)=0),"",SUMIFS(L_Litros,L_Placa,$B22,L_Tipo,"ARLA 32",L_Data,"&gt;="&amp;P_Ini,L_Data,"&lt;="&amp;P_Fim)/K22)</f>
        <v/>
      </c>
    </row>
    <row r="23">
      <c r="B23" s="34">
        <f>IF('Veículos'!B14="","",'Veículos'!B14)</f>
        <v/>
      </c>
      <c r="C23" s="35">
        <f>IF($B23="","",'Veículos'!C14)</f>
        <v/>
      </c>
      <c r="D23" s="36">
        <f>IF($B23="","",IFERROR(_xlfn.MAXIFS(L_Odo,L_Placa,$B23,L_Odo,"&gt;0",L_Data,"&gt;="&amp;P_Ini,L_Data,"&lt;="&amp;P_Fim)-_xlfn.MINIFS(L_Odo,L_Placa,$B23,L_Odo,"&gt;0",L_Data,"&gt;="&amp;P_Ini,L_Data,"&lt;="&amp;P_Fim),0))</f>
        <v/>
      </c>
      <c r="E23" s="37">
        <f>IF($B23="","",SUMIFS(L_Valor,L_Placa,$B23,L_Grupo,"Combustível e ARLA",L_Data,"&gt;="&amp;P_Ini,L_Data,"&lt;="&amp;P_Fim))</f>
        <v/>
      </c>
      <c r="F23" s="37">
        <f>IF($B23="","",SUMIFS(L_Valor,L_Placa,$B23,L_Grupo,"Manutenção e pneus",L_Data,"&gt;="&amp;P_Ini,L_Data,"&lt;="&amp;P_Fim))</f>
        <v/>
      </c>
      <c r="G23" s="37">
        <f>IF($B23="","",SUMIFS(L_Valor,L_Placa,$B23,L_Grupo,"Documentos, seguro e multas",L_Data,"&gt;="&amp;P_Ini,L_Data,"&lt;="&amp;P_Fim))</f>
        <v/>
      </c>
      <c r="H23" s="37">
        <f>IF($B23="","",SUMIFS(L_Valor,L_Placa,$B23,L_Grupo,"Operação",L_Data,"&gt;="&amp;P_Ini,L_Data,"&lt;="&amp;P_Fim))</f>
        <v/>
      </c>
      <c r="I23" s="38">
        <f>IF($B23="","",SUMIFS(L_Valor,L_Placa,$B23,L_Data,"&gt;="&amp;P_Ini,L_Data,"&lt;="&amp;P_Fim))</f>
        <v/>
      </c>
      <c r="J23" s="37">
        <f>IF(OR($B23="",N(D23)=0),"",I23/D23)</f>
        <v/>
      </c>
      <c r="K23" s="39">
        <f>IF($B23="","",SUMIFS(L_Litros,L_Placa,$B23,L_Tipo,"Abastecimento",L_Data,"&gt;="&amp;P_Ini,L_Data,"&lt;="&amp;P_Fim))</f>
        <v/>
      </c>
      <c r="L23" s="40">
        <f>IF(OR($B23="",N(K23)=0),"",D23/K23)</f>
        <v/>
      </c>
      <c r="M23" s="41">
        <f>IF(OR($B23="",N(K23)=0),"",SUMIFS(L_Litros,L_Placa,$B23,L_Tipo,"ARLA 32",L_Data,"&gt;="&amp;P_Ini,L_Data,"&lt;="&amp;P_Fim)/K23)</f>
        <v/>
      </c>
    </row>
    <row r="24">
      <c r="B24" s="34">
        <f>IF('Veículos'!B15="","",'Veículos'!B15)</f>
        <v/>
      </c>
      <c r="C24" s="35">
        <f>IF($B24="","",'Veículos'!C15)</f>
        <v/>
      </c>
      <c r="D24" s="36">
        <f>IF($B24="","",IFERROR(_xlfn.MAXIFS(L_Odo,L_Placa,$B24,L_Odo,"&gt;0",L_Data,"&gt;="&amp;P_Ini,L_Data,"&lt;="&amp;P_Fim)-_xlfn.MINIFS(L_Odo,L_Placa,$B24,L_Odo,"&gt;0",L_Data,"&gt;="&amp;P_Ini,L_Data,"&lt;="&amp;P_Fim),0))</f>
        <v/>
      </c>
      <c r="E24" s="37">
        <f>IF($B24="","",SUMIFS(L_Valor,L_Placa,$B24,L_Grupo,"Combustível e ARLA",L_Data,"&gt;="&amp;P_Ini,L_Data,"&lt;="&amp;P_Fim))</f>
        <v/>
      </c>
      <c r="F24" s="37">
        <f>IF($B24="","",SUMIFS(L_Valor,L_Placa,$B24,L_Grupo,"Manutenção e pneus",L_Data,"&gt;="&amp;P_Ini,L_Data,"&lt;="&amp;P_Fim))</f>
        <v/>
      </c>
      <c r="G24" s="37">
        <f>IF($B24="","",SUMIFS(L_Valor,L_Placa,$B24,L_Grupo,"Documentos, seguro e multas",L_Data,"&gt;="&amp;P_Ini,L_Data,"&lt;="&amp;P_Fim))</f>
        <v/>
      </c>
      <c r="H24" s="37">
        <f>IF($B24="","",SUMIFS(L_Valor,L_Placa,$B24,L_Grupo,"Operação",L_Data,"&gt;="&amp;P_Ini,L_Data,"&lt;="&amp;P_Fim))</f>
        <v/>
      </c>
      <c r="I24" s="38">
        <f>IF($B24="","",SUMIFS(L_Valor,L_Placa,$B24,L_Data,"&gt;="&amp;P_Ini,L_Data,"&lt;="&amp;P_Fim))</f>
        <v/>
      </c>
      <c r="J24" s="37">
        <f>IF(OR($B24="",N(D24)=0),"",I24/D24)</f>
        <v/>
      </c>
      <c r="K24" s="39">
        <f>IF($B24="","",SUMIFS(L_Litros,L_Placa,$B24,L_Tipo,"Abastecimento",L_Data,"&gt;="&amp;P_Ini,L_Data,"&lt;="&amp;P_Fim))</f>
        <v/>
      </c>
      <c r="L24" s="40">
        <f>IF(OR($B24="",N(K24)=0),"",D24/K24)</f>
        <v/>
      </c>
      <c r="M24" s="41">
        <f>IF(OR($B24="",N(K24)=0),"",SUMIFS(L_Litros,L_Placa,$B24,L_Tipo,"ARLA 32",L_Data,"&gt;="&amp;P_Ini,L_Data,"&lt;="&amp;P_Fim)/K24)</f>
        <v/>
      </c>
    </row>
    <row r="25">
      <c r="B25" s="34">
        <f>IF('Veículos'!B16="","",'Veículos'!B16)</f>
        <v/>
      </c>
      <c r="C25" s="35">
        <f>IF($B25="","",'Veículos'!C16)</f>
        <v/>
      </c>
      <c r="D25" s="36">
        <f>IF($B25="","",IFERROR(_xlfn.MAXIFS(L_Odo,L_Placa,$B25,L_Odo,"&gt;0",L_Data,"&gt;="&amp;P_Ini,L_Data,"&lt;="&amp;P_Fim)-_xlfn.MINIFS(L_Odo,L_Placa,$B25,L_Odo,"&gt;0",L_Data,"&gt;="&amp;P_Ini,L_Data,"&lt;="&amp;P_Fim),0))</f>
        <v/>
      </c>
      <c r="E25" s="37">
        <f>IF($B25="","",SUMIFS(L_Valor,L_Placa,$B25,L_Grupo,"Combustível e ARLA",L_Data,"&gt;="&amp;P_Ini,L_Data,"&lt;="&amp;P_Fim))</f>
        <v/>
      </c>
      <c r="F25" s="37">
        <f>IF($B25="","",SUMIFS(L_Valor,L_Placa,$B25,L_Grupo,"Manutenção e pneus",L_Data,"&gt;="&amp;P_Ini,L_Data,"&lt;="&amp;P_Fim))</f>
        <v/>
      </c>
      <c r="G25" s="37">
        <f>IF($B25="","",SUMIFS(L_Valor,L_Placa,$B25,L_Grupo,"Documentos, seguro e multas",L_Data,"&gt;="&amp;P_Ini,L_Data,"&lt;="&amp;P_Fim))</f>
        <v/>
      </c>
      <c r="H25" s="37">
        <f>IF($B25="","",SUMIFS(L_Valor,L_Placa,$B25,L_Grupo,"Operação",L_Data,"&gt;="&amp;P_Ini,L_Data,"&lt;="&amp;P_Fim))</f>
        <v/>
      </c>
      <c r="I25" s="38">
        <f>IF($B25="","",SUMIFS(L_Valor,L_Placa,$B25,L_Data,"&gt;="&amp;P_Ini,L_Data,"&lt;="&amp;P_Fim))</f>
        <v/>
      </c>
      <c r="J25" s="37">
        <f>IF(OR($B25="",N(D25)=0),"",I25/D25)</f>
        <v/>
      </c>
      <c r="K25" s="39">
        <f>IF($B25="","",SUMIFS(L_Litros,L_Placa,$B25,L_Tipo,"Abastecimento",L_Data,"&gt;="&amp;P_Ini,L_Data,"&lt;="&amp;P_Fim))</f>
        <v/>
      </c>
      <c r="L25" s="40">
        <f>IF(OR($B25="",N(K25)=0),"",D25/K25)</f>
        <v/>
      </c>
      <c r="M25" s="41">
        <f>IF(OR($B25="",N(K25)=0),"",SUMIFS(L_Litros,L_Placa,$B25,L_Tipo,"ARLA 32",L_Data,"&gt;="&amp;P_Ini,L_Data,"&lt;="&amp;P_Fim)/K25)</f>
        <v/>
      </c>
    </row>
    <row r="26">
      <c r="B26" s="34">
        <f>IF('Veículos'!B17="","",'Veículos'!B17)</f>
        <v/>
      </c>
      <c r="C26" s="35">
        <f>IF($B26="","",'Veículos'!C17)</f>
        <v/>
      </c>
      <c r="D26" s="36">
        <f>IF($B26="","",IFERROR(_xlfn.MAXIFS(L_Odo,L_Placa,$B26,L_Odo,"&gt;0",L_Data,"&gt;="&amp;P_Ini,L_Data,"&lt;="&amp;P_Fim)-_xlfn.MINIFS(L_Odo,L_Placa,$B26,L_Odo,"&gt;0",L_Data,"&gt;="&amp;P_Ini,L_Data,"&lt;="&amp;P_Fim),0))</f>
        <v/>
      </c>
      <c r="E26" s="37">
        <f>IF($B26="","",SUMIFS(L_Valor,L_Placa,$B26,L_Grupo,"Combustível e ARLA",L_Data,"&gt;="&amp;P_Ini,L_Data,"&lt;="&amp;P_Fim))</f>
        <v/>
      </c>
      <c r="F26" s="37">
        <f>IF($B26="","",SUMIFS(L_Valor,L_Placa,$B26,L_Grupo,"Manutenção e pneus",L_Data,"&gt;="&amp;P_Ini,L_Data,"&lt;="&amp;P_Fim))</f>
        <v/>
      </c>
      <c r="G26" s="37">
        <f>IF($B26="","",SUMIFS(L_Valor,L_Placa,$B26,L_Grupo,"Documentos, seguro e multas",L_Data,"&gt;="&amp;P_Ini,L_Data,"&lt;="&amp;P_Fim))</f>
        <v/>
      </c>
      <c r="H26" s="37">
        <f>IF($B26="","",SUMIFS(L_Valor,L_Placa,$B26,L_Grupo,"Operação",L_Data,"&gt;="&amp;P_Ini,L_Data,"&lt;="&amp;P_Fim))</f>
        <v/>
      </c>
      <c r="I26" s="38">
        <f>IF($B26="","",SUMIFS(L_Valor,L_Placa,$B26,L_Data,"&gt;="&amp;P_Ini,L_Data,"&lt;="&amp;P_Fim))</f>
        <v/>
      </c>
      <c r="J26" s="37">
        <f>IF(OR($B26="",N(D26)=0),"",I26/D26)</f>
        <v/>
      </c>
      <c r="K26" s="39">
        <f>IF($B26="","",SUMIFS(L_Litros,L_Placa,$B26,L_Tipo,"Abastecimento",L_Data,"&gt;="&amp;P_Ini,L_Data,"&lt;="&amp;P_Fim))</f>
        <v/>
      </c>
      <c r="L26" s="40">
        <f>IF(OR($B26="",N(K26)=0),"",D26/K26)</f>
        <v/>
      </c>
      <c r="M26" s="41">
        <f>IF(OR($B26="",N(K26)=0),"",SUMIFS(L_Litros,L_Placa,$B26,L_Tipo,"ARLA 32",L_Data,"&gt;="&amp;P_Ini,L_Data,"&lt;="&amp;P_Fim)/K26)</f>
        <v/>
      </c>
    </row>
    <row r="27">
      <c r="B27" s="34">
        <f>IF('Veículos'!B18="","",'Veículos'!B18)</f>
        <v/>
      </c>
      <c r="C27" s="35">
        <f>IF($B27="","",'Veículos'!C18)</f>
        <v/>
      </c>
      <c r="D27" s="36">
        <f>IF($B27="","",IFERROR(_xlfn.MAXIFS(L_Odo,L_Placa,$B27,L_Odo,"&gt;0",L_Data,"&gt;="&amp;P_Ini,L_Data,"&lt;="&amp;P_Fim)-_xlfn.MINIFS(L_Odo,L_Placa,$B27,L_Odo,"&gt;0",L_Data,"&gt;="&amp;P_Ini,L_Data,"&lt;="&amp;P_Fim),0))</f>
        <v/>
      </c>
      <c r="E27" s="37">
        <f>IF($B27="","",SUMIFS(L_Valor,L_Placa,$B27,L_Grupo,"Combustível e ARLA",L_Data,"&gt;="&amp;P_Ini,L_Data,"&lt;="&amp;P_Fim))</f>
        <v/>
      </c>
      <c r="F27" s="37">
        <f>IF($B27="","",SUMIFS(L_Valor,L_Placa,$B27,L_Grupo,"Manutenção e pneus",L_Data,"&gt;="&amp;P_Ini,L_Data,"&lt;="&amp;P_Fim))</f>
        <v/>
      </c>
      <c r="G27" s="37">
        <f>IF($B27="","",SUMIFS(L_Valor,L_Placa,$B27,L_Grupo,"Documentos, seguro e multas",L_Data,"&gt;="&amp;P_Ini,L_Data,"&lt;="&amp;P_Fim))</f>
        <v/>
      </c>
      <c r="H27" s="37">
        <f>IF($B27="","",SUMIFS(L_Valor,L_Placa,$B27,L_Grupo,"Operação",L_Data,"&gt;="&amp;P_Ini,L_Data,"&lt;="&amp;P_Fim))</f>
        <v/>
      </c>
      <c r="I27" s="38">
        <f>IF($B27="","",SUMIFS(L_Valor,L_Placa,$B27,L_Data,"&gt;="&amp;P_Ini,L_Data,"&lt;="&amp;P_Fim))</f>
        <v/>
      </c>
      <c r="J27" s="37">
        <f>IF(OR($B27="",N(D27)=0),"",I27/D27)</f>
        <v/>
      </c>
      <c r="K27" s="39">
        <f>IF($B27="","",SUMIFS(L_Litros,L_Placa,$B27,L_Tipo,"Abastecimento",L_Data,"&gt;="&amp;P_Ini,L_Data,"&lt;="&amp;P_Fim))</f>
        <v/>
      </c>
      <c r="L27" s="40">
        <f>IF(OR($B27="",N(K27)=0),"",D27/K27)</f>
        <v/>
      </c>
      <c r="M27" s="41">
        <f>IF(OR($B27="",N(K27)=0),"",SUMIFS(L_Litros,L_Placa,$B27,L_Tipo,"ARLA 32",L_Data,"&gt;="&amp;P_Ini,L_Data,"&lt;="&amp;P_Fim)/K27)</f>
        <v/>
      </c>
    </row>
    <row r="28">
      <c r="B28" s="34">
        <f>IF('Veículos'!B19="","",'Veículos'!B19)</f>
        <v/>
      </c>
      <c r="C28" s="35">
        <f>IF($B28="","",'Veículos'!C19)</f>
        <v/>
      </c>
      <c r="D28" s="36">
        <f>IF($B28="","",IFERROR(_xlfn.MAXIFS(L_Odo,L_Placa,$B28,L_Odo,"&gt;0",L_Data,"&gt;="&amp;P_Ini,L_Data,"&lt;="&amp;P_Fim)-_xlfn.MINIFS(L_Odo,L_Placa,$B28,L_Odo,"&gt;0",L_Data,"&gt;="&amp;P_Ini,L_Data,"&lt;="&amp;P_Fim),0))</f>
        <v/>
      </c>
      <c r="E28" s="37">
        <f>IF($B28="","",SUMIFS(L_Valor,L_Placa,$B28,L_Grupo,"Combustível e ARLA",L_Data,"&gt;="&amp;P_Ini,L_Data,"&lt;="&amp;P_Fim))</f>
        <v/>
      </c>
      <c r="F28" s="37">
        <f>IF($B28="","",SUMIFS(L_Valor,L_Placa,$B28,L_Grupo,"Manutenção e pneus",L_Data,"&gt;="&amp;P_Ini,L_Data,"&lt;="&amp;P_Fim))</f>
        <v/>
      </c>
      <c r="G28" s="37">
        <f>IF($B28="","",SUMIFS(L_Valor,L_Placa,$B28,L_Grupo,"Documentos, seguro e multas",L_Data,"&gt;="&amp;P_Ini,L_Data,"&lt;="&amp;P_Fim))</f>
        <v/>
      </c>
      <c r="H28" s="37">
        <f>IF($B28="","",SUMIFS(L_Valor,L_Placa,$B28,L_Grupo,"Operação",L_Data,"&gt;="&amp;P_Ini,L_Data,"&lt;="&amp;P_Fim))</f>
        <v/>
      </c>
      <c r="I28" s="38">
        <f>IF($B28="","",SUMIFS(L_Valor,L_Placa,$B28,L_Data,"&gt;="&amp;P_Ini,L_Data,"&lt;="&amp;P_Fim))</f>
        <v/>
      </c>
      <c r="J28" s="37">
        <f>IF(OR($B28="",N(D28)=0),"",I28/D28)</f>
        <v/>
      </c>
      <c r="K28" s="39">
        <f>IF($B28="","",SUMIFS(L_Litros,L_Placa,$B28,L_Tipo,"Abastecimento",L_Data,"&gt;="&amp;P_Ini,L_Data,"&lt;="&amp;P_Fim))</f>
        <v/>
      </c>
      <c r="L28" s="40">
        <f>IF(OR($B28="",N(K28)=0),"",D28/K28)</f>
        <v/>
      </c>
      <c r="M28" s="41">
        <f>IF(OR($B28="",N(K28)=0),"",SUMIFS(L_Litros,L_Placa,$B28,L_Tipo,"ARLA 32",L_Data,"&gt;="&amp;P_Ini,L_Data,"&lt;="&amp;P_Fim)/K28)</f>
        <v/>
      </c>
    </row>
    <row r="29">
      <c r="B29" s="34">
        <f>IF('Veículos'!B20="","",'Veículos'!B20)</f>
        <v/>
      </c>
      <c r="C29" s="35">
        <f>IF($B29="","",'Veículos'!C20)</f>
        <v/>
      </c>
      <c r="D29" s="36">
        <f>IF($B29="","",IFERROR(_xlfn.MAXIFS(L_Odo,L_Placa,$B29,L_Odo,"&gt;0",L_Data,"&gt;="&amp;P_Ini,L_Data,"&lt;="&amp;P_Fim)-_xlfn.MINIFS(L_Odo,L_Placa,$B29,L_Odo,"&gt;0",L_Data,"&gt;="&amp;P_Ini,L_Data,"&lt;="&amp;P_Fim),0))</f>
        <v/>
      </c>
      <c r="E29" s="37">
        <f>IF($B29="","",SUMIFS(L_Valor,L_Placa,$B29,L_Grupo,"Combustível e ARLA",L_Data,"&gt;="&amp;P_Ini,L_Data,"&lt;="&amp;P_Fim))</f>
        <v/>
      </c>
      <c r="F29" s="37">
        <f>IF($B29="","",SUMIFS(L_Valor,L_Placa,$B29,L_Grupo,"Manutenção e pneus",L_Data,"&gt;="&amp;P_Ini,L_Data,"&lt;="&amp;P_Fim))</f>
        <v/>
      </c>
      <c r="G29" s="37">
        <f>IF($B29="","",SUMIFS(L_Valor,L_Placa,$B29,L_Grupo,"Documentos, seguro e multas",L_Data,"&gt;="&amp;P_Ini,L_Data,"&lt;="&amp;P_Fim))</f>
        <v/>
      </c>
      <c r="H29" s="37">
        <f>IF($B29="","",SUMIFS(L_Valor,L_Placa,$B29,L_Grupo,"Operação",L_Data,"&gt;="&amp;P_Ini,L_Data,"&lt;="&amp;P_Fim))</f>
        <v/>
      </c>
      <c r="I29" s="38">
        <f>IF($B29="","",SUMIFS(L_Valor,L_Placa,$B29,L_Data,"&gt;="&amp;P_Ini,L_Data,"&lt;="&amp;P_Fim))</f>
        <v/>
      </c>
      <c r="J29" s="37">
        <f>IF(OR($B29="",N(D29)=0),"",I29/D29)</f>
        <v/>
      </c>
      <c r="K29" s="39">
        <f>IF($B29="","",SUMIFS(L_Litros,L_Placa,$B29,L_Tipo,"Abastecimento",L_Data,"&gt;="&amp;P_Ini,L_Data,"&lt;="&amp;P_Fim))</f>
        <v/>
      </c>
      <c r="L29" s="40">
        <f>IF(OR($B29="",N(K29)=0),"",D29/K29)</f>
        <v/>
      </c>
      <c r="M29" s="41">
        <f>IF(OR($B29="",N(K29)=0),"",SUMIFS(L_Litros,L_Placa,$B29,L_Tipo,"ARLA 32",L_Data,"&gt;="&amp;P_Ini,L_Data,"&lt;="&amp;P_Fim)/K29)</f>
        <v/>
      </c>
    </row>
    <row r="30">
      <c r="B30" s="34">
        <f>IF('Veículos'!B21="","",'Veículos'!B21)</f>
        <v/>
      </c>
      <c r="C30" s="35">
        <f>IF($B30="","",'Veículos'!C21)</f>
        <v/>
      </c>
      <c r="D30" s="36">
        <f>IF($B30="","",IFERROR(_xlfn.MAXIFS(L_Odo,L_Placa,$B30,L_Odo,"&gt;0",L_Data,"&gt;="&amp;P_Ini,L_Data,"&lt;="&amp;P_Fim)-_xlfn.MINIFS(L_Odo,L_Placa,$B30,L_Odo,"&gt;0",L_Data,"&gt;="&amp;P_Ini,L_Data,"&lt;="&amp;P_Fim),0))</f>
        <v/>
      </c>
      <c r="E30" s="37">
        <f>IF($B30="","",SUMIFS(L_Valor,L_Placa,$B30,L_Grupo,"Combustível e ARLA",L_Data,"&gt;="&amp;P_Ini,L_Data,"&lt;="&amp;P_Fim))</f>
        <v/>
      </c>
      <c r="F30" s="37">
        <f>IF($B30="","",SUMIFS(L_Valor,L_Placa,$B30,L_Grupo,"Manutenção e pneus",L_Data,"&gt;="&amp;P_Ini,L_Data,"&lt;="&amp;P_Fim))</f>
        <v/>
      </c>
      <c r="G30" s="37">
        <f>IF($B30="","",SUMIFS(L_Valor,L_Placa,$B30,L_Grupo,"Documentos, seguro e multas",L_Data,"&gt;="&amp;P_Ini,L_Data,"&lt;="&amp;P_Fim))</f>
        <v/>
      </c>
      <c r="H30" s="37">
        <f>IF($B30="","",SUMIFS(L_Valor,L_Placa,$B30,L_Grupo,"Operação",L_Data,"&gt;="&amp;P_Ini,L_Data,"&lt;="&amp;P_Fim))</f>
        <v/>
      </c>
      <c r="I30" s="38">
        <f>IF($B30="","",SUMIFS(L_Valor,L_Placa,$B30,L_Data,"&gt;="&amp;P_Ini,L_Data,"&lt;="&amp;P_Fim))</f>
        <v/>
      </c>
      <c r="J30" s="37">
        <f>IF(OR($B30="",N(D30)=0),"",I30/D30)</f>
        <v/>
      </c>
      <c r="K30" s="39">
        <f>IF($B30="","",SUMIFS(L_Litros,L_Placa,$B30,L_Tipo,"Abastecimento",L_Data,"&gt;="&amp;P_Ini,L_Data,"&lt;="&amp;P_Fim))</f>
        <v/>
      </c>
      <c r="L30" s="40">
        <f>IF(OR($B30="",N(K30)=0),"",D30/K30)</f>
        <v/>
      </c>
      <c r="M30" s="41">
        <f>IF(OR($B30="",N(K30)=0),"",SUMIFS(L_Litros,L_Placa,$B30,L_Tipo,"ARLA 32",L_Data,"&gt;="&amp;P_Ini,L_Data,"&lt;="&amp;P_Fim)/K30)</f>
        <v/>
      </c>
    </row>
    <row r="31">
      <c r="B31" s="34">
        <f>IF('Veículos'!B22="","",'Veículos'!B22)</f>
        <v/>
      </c>
      <c r="C31" s="35">
        <f>IF($B31="","",'Veículos'!C22)</f>
        <v/>
      </c>
      <c r="D31" s="36">
        <f>IF($B31="","",IFERROR(_xlfn.MAXIFS(L_Odo,L_Placa,$B31,L_Odo,"&gt;0",L_Data,"&gt;="&amp;P_Ini,L_Data,"&lt;="&amp;P_Fim)-_xlfn.MINIFS(L_Odo,L_Placa,$B31,L_Odo,"&gt;0",L_Data,"&gt;="&amp;P_Ini,L_Data,"&lt;="&amp;P_Fim),0))</f>
        <v/>
      </c>
      <c r="E31" s="37">
        <f>IF($B31="","",SUMIFS(L_Valor,L_Placa,$B31,L_Grupo,"Combustível e ARLA",L_Data,"&gt;="&amp;P_Ini,L_Data,"&lt;="&amp;P_Fim))</f>
        <v/>
      </c>
      <c r="F31" s="37">
        <f>IF($B31="","",SUMIFS(L_Valor,L_Placa,$B31,L_Grupo,"Manutenção e pneus",L_Data,"&gt;="&amp;P_Ini,L_Data,"&lt;="&amp;P_Fim))</f>
        <v/>
      </c>
      <c r="G31" s="37">
        <f>IF($B31="","",SUMIFS(L_Valor,L_Placa,$B31,L_Grupo,"Documentos, seguro e multas",L_Data,"&gt;="&amp;P_Ini,L_Data,"&lt;="&amp;P_Fim))</f>
        <v/>
      </c>
      <c r="H31" s="37">
        <f>IF($B31="","",SUMIFS(L_Valor,L_Placa,$B31,L_Grupo,"Operação",L_Data,"&gt;="&amp;P_Ini,L_Data,"&lt;="&amp;P_Fim))</f>
        <v/>
      </c>
      <c r="I31" s="38">
        <f>IF($B31="","",SUMIFS(L_Valor,L_Placa,$B31,L_Data,"&gt;="&amp;P_Ini,L_Data,"&lt;="&amp;P_Fim))</f>
        <v/>
      </c>
      <c r="J31" s="37">
        <f>IF(OR($B31="",N(D31)=0),"",I31/D31)</f>
        <v/>
      </c>
      <c r="K31" s="39">
        <f>IF($B31="","",SUMIFS(L_Litros,L_Placa,$B31,L_Tipo,"Abastecimento",L_Data,"&gt;="&amp;P_Ini,L_Data,"&lt;="&amp;P_Fim))</f>
        <v/>
      </c>
      <c r="L31" s="40">
        <f>IF(OR($B31="",N(K31)=0),"",D31/K31)</f>
        <v/>
      </c>
      <c r="M31" s="41">
        <f>IF(OR($B31="",N(K31)=0),"",SUMIFS(L_Litros,L_Placa,$B31,L_Tipo,"ARLA 32",L_Data,"&gt;="&amp;P_Ini,L_Data,"&lt;="&amp;P_Fim)/K31)</f>
        <v/>
      </c>
    </row>
    <row r="32">
      <c r="B32" s="34">
        <f>IF('Veículos'!B23="","",'Veículos'!B23)</f>
        <v/>
      </c>
      <c r="C32" s="35">
        <f>IF($B32="","",'Veículos'!C23)</f>
        <v/>
      </c>
      <c r="D32" s="36">
        <f>IF($B32="","",IFERROR(_xlfn.MAXIFS(L_Odo,L_Placa,$B32,L_Odo,"&gt;0",L_Data,"&gt;="&amp;P_Ini,L_Data,"&lt;="&amp;P_Fim)-_xlfn.MINIFS(L_Odo,L_Placa,$B32,L_Odo,"&gt;0",L_Data,"&gt;="&amp;P_Ini,L_Data,"&lt;="&amp;P_Fim),0))</f>
        <v/>
      </c>
      <c r="E32" s="37">
        <f>IF($B32="","",SUMIFS(L_Valor,L_Placa,$B32,L_Grupo,"Combustível e ARLA",L_Data,"&gt;="&amp;P_Ini,L_Data,"&lt;="&amp;P_Fim))</f>
        <v/>
      </c>
      <c r="F32" s="37">
        <f>IF($B32="","",SUMIFS(L_Valor,L_Placa,$B32,L_Grupo,"Manutenção e pneus",L_Data,"&gt;="&amp;P_Ini,L_Data,"&lt;="&amp;P_Fim))</f>
        <v/>
      </c>
      <c r="G32" s="37">
        <f>IF($B32="","",SUMIFS(L_Valor,L_Placa,$B32,L_Grupo,"Documentos, seguro e multas",L_Data,"&gt;="&amp;P_Ini,L_Data,"&lt;="&amp;P_Fim))</f>
        <v/>
      </c>
      <c r="H32" s="37">
        <f>IF($B32="","",SUMIFS(L_Valor,L_Placa,$B32,L_Grupo,"Operação",L_Data,"&gt;="&amp;P_Ini,L_Data,"&lt;="&amp;P_Fim))</f>
        <v/>
      </c>
      <c r="I32" s="38">
        <f>IF($B32="","",SUMIFS(L_Valor,L_Placa,$B32,L_Data,"&gt;="&amp;P_Ini,L_Data,"&lt;="&amp;P_Fim))</f>
        <v/>
      </c>
      <c r="J32" s="37">
        <f>IF(OR($B32="",N(D32)=0),"",I32/D32)</f>
        <v/>
      </c>
      <c r="K32" s="39">
        <f>IF($B32="","",SUMIFS(L_Litros,L_Placa,$B32,L_Tipo,"Abastecimento",L_Data,"&gt;="&amp;P_Ini,L_Data,"&lt;="&amp;P_Fim))</f>
        <v/>
      </c>
      <c r="L32" s="40">
        <f>IF(OR($B32="",N(K32)=0),"",D32/K32)</f>
        <v/>
      </c>
      <c r="M32" s="41">
        <f>IF(OR($B32="",N(K32)=0),"",SUMIFS(L_Litros,L_Placa,$B32,L_Tipo,"ARLA 32",L_Data,"&gt;="&amp;P_Ini,L_Data,"&lt;="&amp;P_Fim)/K32)</f>
        <v/>
      </c>
    </row>
    <row r="33">
      <c r="B33" s="34">
        <f>IF('Veículos'!B24="","",'Veículos'!B24)</f>
        <v/>
      </c>
      <c r="C33" s="35">
        <f>IF($B33="","",'Veículos'!C24)</f>
        <v/>
      </c>
      <c r="D33" s="36">
        <f>IF($B33="","",IFERROR(_xlfn.MAXIFS(L_Odo,L_Placa,$B33,L_Odo,"&gt;0",L_Data,"&gt;="&amp;P_Ini,L_Data,"&lt;="&amp;P_Fim)-_xlfn.MINIFS(L_Odo,L_Placa,$B33,L_Odo,"&gt;0",L_Data,"&gt;="&amp;P_Ini,L_Data,"&lt;="&amp;P_Fim),0))</f>
        <v/>
      </c>
      <c r="E33" s="37">
        <f>IF($B33="","",SUMIFS(L_Valor,L_Placa,$B33,L_Grupo,"Combustível e ARLA",L_Data,"&gt;="&amp;P_Ini,L_Data,"&lt;="&amp;P_Fim))</f>
        <v/>
      </c>
      <c r="F33" s="37">
        <f>IF($B33="","",SUMIFS(L_Valor,L_Placa,$B33,L_Grupo,"Manutenção e pneus",L_Data,"&gt;="&amp;P_Ini,L_Data,"&lt;="&amp;P_Fim))</f>
        <v/>
      </c>
      <c r="G33" s="37">
        <f>IF($B33="","",SUMIFS(L_Valor,L_Placa,$B33,L_Grupo,"Documentos, seguro e multas",L_Data,"&gt;="&amp;P_Ini,L_Data,"&lt;="&amp;P_Fim))</f>
        <v/>
      </c>
      <c r="H33" s="37">
        <f>IF($B33="","",SUMIFS(L_Valor,L_Placa,$B33,L_Grupo,"Operação",L_Data,"&gt;="&amp;P_Ini,L_Data,"&lt;="&amp;P_Fim))</f>
        <v/>
      </c>
      <c r="I33" s="38">
        <f>IF($B33="","",SUMIFS(L_Valor,L_Placa,$B33,L_Data,"&gt;="&amp;P_Ini,L_Data,"&lt;="&amp;P_Fim))</f>
        <v/>
      </c>
      <c r="J33" s="37">
        <f>IF(OR($B33="",N(D33)=0),"",I33/D33)</f>
        <v/>
      </c>
      <c r="K33" s="39">
        <f>IF($B33="","",SUMIFS(L_Litros,L_Placa,$B33,L_Tipo,"Abastecimento",L_Data,"&gt;="&amp;P_Ini,L_Data,"&lt;="&amp;P_Fim))</f>
        <v/>
      </c>
      <c r="L33" s="40">
        <f>IF(OR($B33="",N(K33)=0),"",D33/K33)</f>
        <v/>
      </c>
      <c r="M33" s="41">
        <f>IF(OR($B33="",N(K33)=0),"",SUMIFS(L_Litros,L_Placa,$B33,L_Tipo,"ARLA 32",L_Data,"&gt;="&amp;P_Ini,L_Data,"&lt;="&amp;P_Fim)/K33)</f>
        <v/>
      </c>
    </row>
    <row r="34">
      <c r="B34" s="34">
        <f>IF('Veículos'!B25="","",'Veículos'!B25)</f>
        <v/>
      </c>
      <c r="C34" s="35">
        <f>IF($B34="","",'Veículos'!C25)</f>
        <v/>
      </c>
      <c r="D34" s="36">
        <f>IF($B34="","",IFERROR(_xlfn.MAXIFS(L_Odo,L_Placa,$B34,L_Odo,"&gt;0",L_Data,"&gt;="&amp;P_Ini,L_Data,"&lt;="&amp;P_Fim)-_xlfn.MINIFS(L_Odo,L_Placa,$B34,L_Odo,"&gt;0",L_Data,"&gt;="&amp;P_Ini,L_Data,"&lt;="&amp;P_Fim),0))</f>
        <v/>
      </c>
      <c r="E34" s="37">
        <f>IF($B34="","",SUMIFS(L_Valor,L_Placa,$B34,L_Grupo,"Combustível e ARLA",L_Data,"&gt;="&amp;P_Ini,L_Data,"&lt;="&amp;P_Fim))</f>
        <v/>
      </c>
      <c r="F34" s="37">
        <f>IF($B34="","",SUMIFS(L_Valor,L_Placa,$B34,L_Grupo,"Manutenção e pneus",L_Data,"&gt;="&amp;P_Ini,L_Data,"&lt;="&amp;P_Fim))</f>
        <v/>
      </c>
      <c r="G34" s="37">
        <f>IF($B34="","",SUMIFS(L_Valor,L_Placa,$B34,L_Grupo,"Documentos, seguro e multas",L_Data,"&gt;="&amp;P_Ini,L_Data,"&lt;="&amp;P_Fim))</f>
        <v/>
      </c>
      <c r="H34" s="37">
        <f>IF($B34="","",SUMIFS(L_Valor,L_Placa,$B34,L_Grupo,"Operação",L_Data,"&gt;="&amp;P_Ini,L_Data,"&lt;="&amp;P_Fim))</f>
        <v/>
      </c>
      <c r="I34" s="38">
        <f>IF($B34="","",SUMIFS(L_Valor,L_Placa,$B34,L_Data,"&gt;="&amp;P_Ini,L_Data,"&lt;="&amp;P_Fim))</f>
        <v/>
      </c>
      <c r="J34" s="37">
        <f>IF(OR($B34="",N(D34)=0),"",I34/D34)</f>
        <v/>
      </c>
      <c r="K34" s="39">
        <f>IF($B34="","",SUMIFS(L_Litros,L_Placa,$B34,L_Tipo,"Abastecimento",L_Data,"&gt;="&amp;P_Ini,L_Data,"&lt;="&amp;P_Fim))</f>
        <v/>
      </c>
      <c r="L34" s="40">
        <f>IF(OR($B34="",N(K34)=0),"",D34/K34)</f>
        <v/>
      </c>
      <c r="M34" s="41">
        <f>IF(OR($B34="",N(K34)=0),"",SUMIFS(L_Litros,L_Placa,$B34,L_Tipo,"ARLA 32",L_Data,"&gt;="&amp;P_Ini,L_Data,"&lt;="&amp;P_Fim)/K34)</f>
        <v/>
      </c>
    </row>
    <row r="35">
      <c r="B35" s="34">
        <f>IF('Veículos'!B26="","",'Veículos'!B26)</f>
        <v/>
      </c>
      <c r="C35" s="35">
        <f>IF($B35="","",'Veículos'!C26)</f>
        <v/>
      </c>
      <c r="D35" s="36">
        <f>IF($B35="","",IFERROR(_xlfn.MAXIFS(L_Odo,L_Placa,$B35,L_Odo,"&gt;0",L_Data,"&gt;="&amp;P_Ini,L_Data,"&lt;="&amp;P_Fim)-_xlfn.MINIFS(L_Odo,L_Placa,$B35,L_Odo,"&gt;0",L_Data,"&gt;="&amp;P_Ini,L_Data,"&lt;="&amp;P_Fim),0))</f>
        <v/>
      </c>
      <c r="E35" s="37">
        <f>IF($B35="","",SUMIFS(L_Valor,L_Placa,$B35,L_Grupo,"Combustível e ARLA",L_Data,"&gt;="&amp;P_Ini,L_Data,"&lt;="&amp;P_Fim))</f>
        <v/>
      </c>
      <c r="F35" s="37">
        <f>IF($B35="","",SUMIFS(L_Valor,L_Placa,$B35,L_Grupo,"Manutenção e pneus",L_Data,"&gt;="&amp;P_Ini,L_Data,"&lt;="&amp;P_Fim))</f>
        <v/>
      </c>
      <c r="G35" s="37">
        <f>IF($B35="","",SUMIFS(L_Valor,L_Placa,$B35,L_Grupo,"Documentos, seguro e multas",L_Data,"&gt;="&amp;P_Ini,L_Data,"&lt;="&amp;P_Fim))</f>
        <v/>
      </c>
      <c r="H35" s="37">
        <f>IF($B35="","",SUMIFS(L_Valor,L_Placa,$B35,L_Grupo,"Operação",L_Data,"&gt;="&amp;P_Ini,L_Data,"&lt;="&amp;P_Fim))</f>
        <v/>
      </c>
      <c r="I35" s="38">
        <f>IF($B35="","",SUMIFS(L_Valor,L_Placa,$B35,L_Data,"&gt;="&amp;P_Ini,L_Data,"&lt;="&amp;P_Fim))</f>
        <v/>
      </c>
      <c r="J35" s="37">
        <f>IF(OR($B35="",N(D35)=0),"",I35/D35)</f>
        <v/>
      </c>
      <c r="K35" s="39">
        <f>IF($B35="","",SUMIFS(L_Litros,L_Placa,$B35,L_Tipo,"Abastecimento",L_Data,"&gt;="&amp;P_Ini,L_Data,"&lt;="&amp;P_Fim))</f>
        <v/>
      </c>
      <c r="L35" s="40">
        <f>IF(OR($B35="",N(K35)=0),"",D35/K35)</f>
        <v/>
      </c>
      <c r="M35" s="41">
        <f>IF(OR($B35="",N(K35)=0),"",SUMIFS(L_Litros,L_Placa,$B35,L_Tipo,"ARLA 32",L_Data,"&gt;="&amp;P_Ini,L_Data,"&lt;="&amp;P_Fim)/K35)</f>
        <v/>
      </c>
    </row>
    <row r="36">
      <c r="B36" s="34">
        <f>IF('Veículos'!B27="","",'Veículos'!B27)</f>
        <v/>
      </c>
      <c r="C36" s="35">
        <f>IF($B36="","",'Veículos'!C27)</f>
        <v/>
      </c>
      <c r="D36" s="36">
        <f>IF($B36="","",IFERROR(_xlfn.MAXIFS(L_Odo,L_Placa,$B36,L_Odo,"&gt;0",L_Data,"&gt;="&amp;P_Ini,L_Data,"&lt;="&amp;P_Fim)-_xlfn.MINIFS(L_Odo,L_Placa,$B36,L_Odo,"&gt;0",L_Data,"&gt;="&amp;P_Ini,L_Data,"&lt;="&amp;P_Fim),0))</f>
        <v/>
      </c>
      <c r="E36" s="37">
        <f>IF($B36="","",SUMIFS(L_Valor,L_Placa,$B36,L_Grupo,"Combustível e ARLA",L_Data,"&gt;="&amp;P_Ini,L_Data,"&lt;="&amp;P_Fim))</f>
        <v/>
      </c>
      <c r="F36" s="37">
        <f>IF($B36="","",SUMIFS(L_Valor,L_Placa,$B36,L_Grupo,"Manutenção e pneus",L_Data,"&gt;="&amp;P_Ini,L_Data,"&lt;="&amp;P_Fim))</f>
        <v/>
      </c>
      <c r="G36" s="37">
        <f>IF($B36="","",SUMIFS(L_Valor,L_Placa,$B36,L_Grupo,"Documentos, seguro e multas",L_Data,"&gt;="&amp;P_Ini,L_Data,"&lt;="&amp;P_Fim))</f>
        <v/>
      </c>
      <c r="H36" s="37">
        <f>IF($B36="","",SUMIFS(L_Valor,L_Placa,$B36,L_Grupo,"Operação",L_Data,"&gt;="&amp;P_Ini,L_Data,"&lt;="&amp;P_Fim))</f>
        <v/>
      </c>
      <c r="I36" s="38">
        <f>IF($B36="","",SUMIFS(L_Valor,L_Placa,$B36,L_Data,"&gt;="&amp;P_Ini,L_Data,"&lt;="&amp;P_Fim))</f>
        <v/>
      </c>
      <c r="J36" s="37">
        <f>IF(OR($B36="",N(D36)=0),"",I36/D36)</f>
        <v/>
      </c>
      <c r="K36" s="39">
        <f>IF($B36="","",SUMIFS(L_Litros,L_Placa,$B36,L_Tipo,"Abastecimento",L_Data,"&gt;="&amp;P_Ini,L_Data,"&lt;="&amp;P_Fim))</f>
        <v/>
      </c>
      <c r="L36" s="40">
        <f>IF(OR($B36="",N(K36)=0),"",D36/K36)</f>
        <v/>
      </c>
      <c r="M36" s="41">
        <f>IF(OR($B36="",N(K36)=0),"",SUMIFS(L_Litros,L_Placa,$B36,L_Tipo,"ARLA 32",L_Data,"&gt;="&amp;P_Ini,L_Data,"&lt;="&amp;P_Fim)/K36)</f>
        <v/>
      </c>
    </row>
    <row r="37">
      <c r="B37" s="34">
        <f>IF('Veículos'!B28="","",'Veículos'!B28)</f>
        <v/>
      </c>
      <c r="C37" s="35">
        <f>IF($B37="","",'Veículos'!C28)</f>
        <v/>
      </c>
      <c r="D37" s="36">
        <f>IF($B37="","",IFERROR(_xlfn.MAXIFS(L_Odo,L_Placa,$B37,L_Odo,"&gt;0",L_Data,"&gt;="&amp;P_Ini,L_Data,"&lt;="&amp;P_Fim)-_xlfn.MINIFS(L_Odo,L_Placa,$B37,L_Odo,"&gt;0",L_Data,"&gt;="&amp;P_Ini,L_Data,"&lt;="&amp;P_Fim),0))</f>
        <v/>
      </c>
      <c r="E37" s="37">
        <f>IF($B37="","",SUMIFS(L_Valor,L_Placa,$B37,L_Grupo,"Combustível e ARLA",L_Data,"&gt;="&amp;P_Ini,L_Data,"&lt;="&amp;P_Fim))</f>
        <v/>
      </c>
      <c r="F37" s="37">
        <f>IF($B37="","",SUMIFS(L_Valor,L_Placa,$B37,L_Grupo,"Manutenção e pneus",L_Data,"&gt;="&amp;P_Ini,L_Data,"&lt;="&amp;P_Fim))</f>
        <v/>
      </c>
      <c r="G37" s="37">
        <f>IF($B37="","",SUMIFS(L_Valor,L_Placa,$B37,L_Grupo,"Documentos, seguro e multas",L_Data,"&gt;="&amp;P_Ini,L_Data,"&lt;="&amp;P_Fim))</f>
        <v/>
      </c>
      <c r="H37" s="37">
        <f>IF($B37="","",SUMIFS(L_Valor,L_Placa,$B37,L_Grupo,"Operação",L_Data,"&gt;="&amp;P_Ini,L_Data,"&lt;="&amp;P_Fim))</f>
        <v/>
      </c>
      <c r="I37" s="38">
        <f>IF($B37="","",SUMIFS(L_Valor,L_Placa,$B37,L_Data,"&gt;="&amp;P_Ini,L_Data,"&lt;="&amp;P_Fim))</f>
        <v/>
      </c>
      <c r="J37" s="37">
        <f>IF(OR($B37="",N(D37)=0),"",I37/D37)</f>
        <v/>
      </c>
      <c r="K37" s="39">
        <f>IF($B37="","",SUMIFS(L_Litros,L_Placa,$B37,L_Tipo,"Abastecimento",L_Data,"&gt;="&amp;P_Ini,L_Data,"&lt;="&amp;P_Fim))</f>
        <v/>
      </c>
      <c r="L37" s="40">
        <f>IF(OR($B37="",N(K37)=0),"",D37/K37)</f>
        <v/>
      </c>
      <c r="M37" s="41">
        <f>IF(OR($B37="",N(K37)=0),"",SUMIFS(L_Litros,L_Placa,$B37,L_Tipo,"ARLA 32",L_Data,"&gt;="&amp;P_Ini,L_Data,"&lt;="&amp;P_Fim)/K37)</f>
        <v/>
      </c>
    </row>
    <row r="38">
      <c r="B38" s="34">
        <f>IF('Veículos'!B29="","",'Veículos'!B29)</f>
        <v/>
      </c>
      <c r="C38" s="35">
        <f>IF($B38="","",'Veículos'!C29)</f>
        <v/>
      </c>
      <c r="D38" s="36">
        <f>IF($B38="","",IFERROR(_xlfn.MAXIFS(L_Odo,L_Placa,$B38,L_Odo,"&gt;0",L_Data,"&gt;="&amp;P_Ini,L_Data,"&lt;="&amp;P_Fim)-_xlfn.MINIFS(L_Odo,L_Placa,$B38,L_Odo,"&gt;0",L_Data,"&gt;="&amp;P_Ini,L_Data,"&lt;="&amp;P_Fim),0))</f>
        <v/>
      </c>
      <c r="E38" s="37">
        <f>IF($B38="","",SUMIFS(L_Valor,L_Placa,$B38,L_Grupo,"Combustível e ARLA",L_Data,"&gt;="&amp;P_Ini,L_Data,"&lt;="&amp;P_Fim))</f>
        <v/>
      </c>
      <c r="F38" s="37">
        <f>IF($B38="","",SUMIFS(L_Valor,L_Placa,$B38,L_Grupo,"Manutenção e pneus",L_Data,"&gt;="&amp;P_Ini,L_Data,"&lt;="&amp;P_Fim))</f>
        <v/>
      </c>
      <c r="G38" s="37">
        <f>IF($B38="","",SUMIFS(L_Valor,L_Placa,$B38,L_Grupo,"Documentos, seguro e multas",L_Data,"&gt;="&amp;P_Ini,L_Data,"&lt;="&amp;P_Fim))</f>
        <v/>
      </c>
      <c r="H38" s="37">
        <f>IF($B38="","",SUMIFS(L_Valor,L_Placa,$B38,L_Grupo,"Operação",L_Data,"&gt;="&amp;P_Ini,L_Data,"&lt;="&amp;P_Fim))</f>
        <v/>
      </c>
      <c r="I38" s="38">
        <f>IF($B38="","",SUMIFS(L_Valor,L_Placa,$B38,L_Data,"&gt;="&amp;P_Ini,L_Data,"&lt;="&amp;P_Fim))</f>
        <v/>
      </c>
      <c r="J38" s="37">
        <f>IF(OR($B38="",N(D38)=0),"",I38/D38)</f>
        <v/>
      </c>
      <c r="K38" s="39">
        <f>IF($B38="","",SUMIFS(L_Litros,L_Placa,$B38,L_Tipo,"Abastecimento",L_Data,"&gt;="&amp;P_Ini,L_Data,"&lt;="&amp;P_Fim))</f>
        <v/>
      </c>
      <c r="L38" s="40">
        <f>IF(OR($B38="",N(K38)=0),"",D38/K38)</f>
        <v/>
      </c>
      <c r="M38" s="41">
        <f>IF(OR($B38="",N(K38)=0),"",SUMIFS(L_Litros,L_Placa,$B38,L_Tipo,"ARLA 32",L_Data,"&gt;="&amp;P_Ini,L_Data,"&lt;="&amp;P_Fim)/K38)</f>
        <v/>
      </c>
    </row>
    <row r="39">
      <c r="B39" s="34">
        <f>IF('Veículos'!B30="","",'Veículos'!B30)</f>
        <v/>
      </c>
      <c r="C39" s="35">
        <f>IF($B39="","",'Veículos'!C30)</f>
        <v/>
      </c>
      <c r="D39" s="36">
        <f>IF($B39="","",IFERROR(_xlfn.MAXIFS(L_Odo,L_Placa,$B39,L_Odo,"&gt;0",L_Data,"&gt;="&amp;P_Ini,L_Data,"&lt;="&amp;P_Fim)-_xlfn.MINIFS(L_Odo,L_Placa,$B39,L_Odo,"&gt;0",L_Data,"&gt;="&amp;P_Ini,L_Data,"&lt;="&amp;P_Fim),0))</f>
        <v/>
      </c>
      <c r="E39" s="37">
        <f>IF($B39="","",SUMIFS(L_Valor,L_Placa,$B39,L_Grupo,"Combustível e ARLA",L_Data,"&gt;="&amp;P_Ini,L_Data,"&lt;="&amp;P_Fim))</f>
        <v/>
      </c>
      <c r="F39" s="37">
        <f>IF($B39="","",SUMIFS(L_Valor,L_Placa,$B39,L_Grupo,"Manutenção e pneus",L_Data,"&gt;="&amp;P_Ini,L_Data,"&lt;="&amp;P_Fim))</f>
        <v/>
      </c>
      <c r="G39" s="37">
        <f>IF($B39="","",SUMIFS(L_Valor,L_Placa,$B39,L_Grupo,"Documentos, seguro e multas",L_Data,"&gt;="&amp;P_Ini,L_Data,"&lt;="&amp;P_Fim))</f>
        <v/>
      </c>
      <c r="H39" s="37">
        <f>IF($B39="","",SUMIFS(L_Valor,L_Placa,$B39,L_Grupo,"Operação",L_Data,"&gt;="&amp;P_Ini,L_Data,"&lt;="&amp;P_Fim))</f>
        <v/>
      </c>
      <c r="I39" s="38">
        <f>IF($B39="","",SUMIFS(L_Valor,L_Placa,$B39,L_Data,"&gt;="&amp;P_Ini,L_Data,"&lt;="&amp;P_Fim))</f>
        <v/>
      </c>
      <c r="J39" s="37">
        <f>IF(OR($B39="",N(D39)=0),"",I39/D39)</f>
        <v/>
      </c>
      <c r="K39" s="39">
        <f>IF($B39="","",SUMIFS(L_Litros,L_Placa,$B39,L_Tipo,"Abastecimento",L_Data,"&gt;="&amp;P_Ini,L_Data,"&lt;="&amp;P_Fim))</f>
        <v/>
      </c>
      <c r="L39" s="40">
        <f>IF(OR($B39="",N(K39)=0),"",D39/K39)</f>
        <v/>
      </c>
      <c r="M39" s="41">
        <f>IF(OR($B39="",N(K39)=0),"",SUMIFS(L_Litros,L_Placa,$B39,L_Tipo,"ARLA 32",L_Data,"&gt;="&amp;P_Ini,L_Data,"&lt;="&amp;P_Fim)/K39)</f>
        <v/>
      </c>
    </row>
    <row r="40">
      <c r="B40" s="34">
        <f>IF('Veículos'!B31="","",'Veículos'!B31)</f>
        <v/>
      </c>
      <c r="C40" s="35">
        <f>IF($B40="","",'Veículos'!C31)</f>
        <v/>
      </c>
      <c r="D40" s="36">
        <f>IF($B40="","",IFERROR(_xlfn.MAXIFS(L_Odo,L_Placa,$B40,L_Odo,"&gt;0",L_Data,"&gt;="&amp;P_Ini,L_Data,"&lt;="&amp;P_Fim)-_xlfn.MINIFS(L_Odo,L_Placa,$B40,L_Odo,"&gt;0",L_Data,"&gt;="&amp;P_Ini,L_Data,"&lt;="&amp;P_Fim),0))</f>
        <v/>
      </c>
      <c r="E40" s="37">
        <f>IF($B40="","",SUMIFS(L_Valor,L_Placa,$B40,L_Grupo,"Combustível e ARLA",L_Data,"&gt;="&amp;P_Ini,L_Data,"&lt;="&amp;P_Fim))</f>
        <v/>
      </c>
      <c r="F40" s="37">
        <f>IF($B40="","",SUMIFS(L_Valor,L_Placa,$B40,L_Grupo,"Manutenção e pneus",L_Data,"&gt;="&amp;P_Ini,L_Data,"&lt;="&amp;P_Fim))</f>
        <v/>
      </c>
      <c r="G40" s="37">
        <f>IF($B40="","",SUMIFS(L_Valor,L_Placa,$B40,L_Grupo,"Documentos, seguro e multas",L_Data,"&gt;="&amp;P_Ini,L_Data,"&lt;="&amp;P_Fim))</f>
        <v/>
      </c>
      <c r="H40" s="37">
        <f>IF($B40="","",SUMIFS(L_Valor,L_Placa,$B40,L_Grupo,"Operação",L_Data,"&gt;="&amp;P_Ini,L_Data,"&lt;="&amp;P_Fim))</f>
        <v/>
      </c>
      <c r="I40" s="38">
        <f>IF($B40="","",SUMIFS(L_Valor,L_Placa,$B40,L_Data,"&gt;="&amp;P_Ini,L_Data,"&lt;="&amp;P_Fim))</f>
        <v/>
      </c>
      <c r="J40" s="37">
        <f>IF(OR($B40="",N(D40)=0),"",I40/D40)</f>
        <v/>
      </c>
      <c r="K40" s="39">
        <f>IF($B40="","",SUMIFS(L_Litros,L_Placa,$B40,L_Tipo,"Abastecimento",L_Data,"&gt;="&amp;P_Ini,L_Data,"&lt;="&amp;P_Fim))</f>
        <v/>
      </c>
      <c r="L40" s="40">
        <f>IF(OR($B40="",N(K40)=0),"",D40/K40)</f>
        <v/>
      </c>
      <c r="M40" s="41">
        <f>IF(OR($B40="",N(K40)=0),"",SUMIFS(L_Litros,L_Placa,$B40,L_Tipo,"ARLA 32",L_Data,"&gt;="&amp;P_Ini,L_Data,"&lt;="&amp;P_Fim)/K40)</f>
        <v/>
      </c>
    </row>
    <row r="41">
      <c r="B41" s="34">
        <f>IF('Veículos'!B32="","",'Veículos'!B32)</f>
        <v/>
      </c>
      <c r="C41" s="35">
        <f>IF($B41="","",'Veículos'!C32)</f>
        <v/>
      </c>
      <c r="D41" s="36">
        <f>IF($B41="","",IFERROR(_xlfn.MAXIFS(L_Odo,L_Placa,$B41,L_Odo,"&gt;0",L_Data,"&gt;="&amp;P_Ini,L_Data,"&lt;="&amp;P_Fim)-_xlfn.MINIFS(L_Odo,L_Placa,$B41,L_Odo,"&gt;0",L_Data,"&gt;="&amp;P_Ini,L_Data,"&lt;="&amp;P_Fim),0))</f>
        <v/>
      </c>
      <c r="E41" s="37">
        <f>IF($B41="","",SUMIFS(L_Valor,L_Placa,$B41,L_Grupo,"Combustível e ARLA",L_Data,"&gt;="&amp;P_Ini,L_Data,"&lt;="&amp;P_Fim))</f>
        <v/>
      </c>
      <c r="F41" s="37">
        <f>IF($B41="","",SUMIFS(L_Valor,L_Placa,$B41,L_Grupo,"Manutenção e pneus",L_Data,"&gt;="&amp;P_Ini,L_Data,"&lt;="&amp;P_Fim))</f>
        <v/>
      </c>
      <c r="G41" s="37">
        <f>IF($B41="","",SUMIFS(L_Valor,L_Placa,$B41,L_Grupo,"Documentos, seguro e multas",L_Data,"&gt;="&amp;P_Ini,L_Data,"&lt;="&amp;P_Fim))</f>
        <v/>
      </c>
      <c r="H41" s="37">
        <f>IF($B41="","",SUMIFS(L_Valor,L_Placa,$B41,L_Grupo,"Operação",L_Data,"&gt;="&amp;P_Ini,L_Data,"&lt;="&amp;P_Fim))</f>
        <v/>
      </c>
      <c r="I41" s="38">
        <f>IF($B41="","",SUMIFS(L_Valor,L_Placa,$B41,L_Data,"&gt;="&amp;P_Ini,L_Data,"&lt;="&amp;P_Fim))</f>
        <v/>
      </c>
      <c r="J41" s="37">
        <f>IF(OR($B41="",N(D41)=0),"",I41/D41)</f>
        <v/>
      </c>
      <c r="K41" s="39">
        <f>IF($B41="","",SUMIFS(L_Litros,L_Placa,$B41,L_Tipo,"Abastecimento",L_Data,"&gt;="&amp;P_Ini,L_Data,"&lt;="&amp;P_Fim))</f>
        <v/>
      </c>
      <c r="L41" s="40">
        <f>IF(OR($B41="",N(K41)=0),"",D41/K41)</f>
        <v/>
      </c>
      <c r="M41" s="41">
        <f>IF(OR($B41="",N(K41)=0),"",SUMIFS(L_Litros,L_Placa,$B41,L_Tipo,"ARLA 32",L_Data,"&gt;="&amp;P_Ini,L_Data,"&lt;="&amp;P_Fim)/K41)</f>
        <v/>
      </c>
    </row>
    <row r="42">
      <c r="B42" s="34">
        <f>IF('Veículos'!B33="","",'Veículos'!B33)</f>
        <v/>
      </c>
      <c r="C42" s="35">
        <f>IF($B42="","",'Veículos'!C33)</f>
        <v/>
      </c>
      <c r="D42" s="36">
        <f>IF($B42="","",IFERROR(_xlfn.MAXIFS(L_Odo,L_Placa,$B42,L_Odo,"&gt;0",L_Data,"&gt;="&amp;P_Ini,L_Data,"&lt;="&amp;P_Fim)-_xlfn.MINIFS(L_Odo,L_Placa,$B42,L_Odo,"&gt;0",L_Data,"&gt;="&amp;P_Ini,L_Data,"&lt;="&amp;P_Fim),0))</f>
        <v/>
      </c>
      <c r="E42" s="37">
        <f>IF($B42="","",SUMIFS(L_Valor,L_Placa,$B42,L_Grupo,"Combustível e ARLA",L_Data,"&gt;="&amp;P_Ini,L_Data,"&lt;="&amp;P_Fim))</f>
        <v/>
      </c>
      <c r="F42" s="37">
        <f>IF($B42="","",SUMIFS(L_Valor,L_Placa,$B42,L_Grupo,"Manutenção e pneus",L_Data,"&gt;="&amp;P_Ini,L_Data,"&lt;="&amp;P_Fim))</f>
        <v/>
      </c>
      <c r="G42" s="37">
        <f>IF($B42="","",SUMIFS(L_Valor,L_Placa,$B42,L_Grupo,"Documentos, seguro e multas",L_Data,"&gt;="&amp;P_Ini,L_Data,"&lt;="&amp;P_Fim))</f>
        <v/>
      </c>
      <c r="H42" s="37">
        <f>IF($B42="","",SUMIFS(L_Valor,L_Placa,$B42,L_Grupo,"Operação",L_Data,"&gt;="&amp;P_Ini,L_Data,"&lt;="&amp;P_Fim))</f>
        <v/>
      </c>
      <c r="I42" s="38">
        <f>IF($B42="","",SUMIFS(L_Valor,L_Placa,$B42,L_Data,"&gt;="&amp;P_Ini,L_Data,"&lt;="&amp;P_Fim))</f>
        <v/>
      </c>
      <c r="J42" s="37">
        <f>IF(OR($B42="",N(D42)=0),"",I42/D42)</f>
        <v/>
      </c>
      <c r="K42" s="39">
        <f>IF($B42="","",SUMIFS(L_Litros,L_Placa,$B42,L_Tipo,"Abastecimento",L_Data,"&gt;="&amp;P_Ini,L_Data,"&lt;="&amp;P_Fim))</f>
        <v/>
      </c>
      <c r="L42" s="40">
        <f>IF(OR($B42="",N(K42)=0),"",D42/K42)</f>
        <v/>
      </c>
      <c r="M42" s="41">
        <f>IF(OR($B42="",N(K42)=0),"",SUMIFS(L_Litros,L_Placa,$B42,L_Tipo,"ARLA 32",L_Data,"&gt;="&amp;P_Ini,L_Data,"&lt;="&amp;P_Fim)/K42)</f>
        <v/>
      </c>
    </row>
    <row r="43">
      <c r="B43" s="34">
        <f>IF('Veículos'!B34="","",'Veículos'!B34)</f>
        <v/>
      </c>
      <c r="C43" s="35">
        <f>IF($B43="","",'Veículos'!C34)</f>
        <v/>
      </c>
      <c r="D43" s="36">
        <f>IF($B43="","",IFERROR(_xlfn.MAXIFS(L_Odo,L_Placa,$B43,L_Odo,"&gt;0",L_Data,"&gt;="&amp;P_Ini,L_Data,"&lt;="&amp;P_Fim)-_xlfn.MINIFS(L_Odo,L_Placa,$B43,L_Odo,"&gt;0",L_Data,"&gt;="&amp;P_Ini,L_Data,"&lt;="&amp;P_Fim),0))</f>
        <v/>
      </c>
      <c r="E43" s="37">
        <f>IF($B43="","",SUMIFS(L_Valor,L_Placa,$B43,L_Grupo,"Combustível e ARLA",L_Data,"&gt;="&amp;P_Ini,L_Data,"&lt;="&amp;P_Fim))</f>
        <v/>
      </c>
      <c r="F43" s="37">
        <f>IF($B43="","",SUMIFS(L_Valor,L_Placa,$B43,L_Grupo,"Manutenção e pneus",L_Data,"&gt;="&amp;P_Ini,L_Data,"&lt;="&amp;P_Fim))</f>
        <v/>
      </c>
      <c r="G43" s="37">
        <f>IF($B43="","",SUMIFS(L_Valor,L_Placa,$B43,L_Grupo,"Documentos, seguro e multas",L_Data,"&gt;="&amp;P_Ini,L_Data,"&lt;="&amp;P_Fim))</f>
        <v/>
      </c>
      <c r="H43" s="37">
        <f>IF($B43="","",SUMIFS(L_Valor,L_Placa,$B43,L_Grupo,"Operação",L_Data,"&gt;="&amp;P_Ini,L_Data,"&lt;="&amp;P_Fim))</f>
        <v/>
      </c>
      <c r="I43" s="38">
        <f>IF($B43="","",SUMIFS(L_Valor,L_Placa,$B43,L_Data,"&gt;="&amp;P_Ini,L_Data,"&lt;="&amp;P_Fim))</f>
        <v/>
      </c>
      <c r="J43" s="37">
        <f>IF(OR($B43="",N(D43)=0),"",I43/D43)</f>
        <v/>
      </c>
      <c r="K43" s="39">
        <f>IF($B43="","",SUMIFS(L_Litros,L_Placa,$B43,L_Tipo,"Abastecimento",L_Data,"&gt;="&amp;P_Ini,L_Data,"&lt;="&amp;P_Fim))</f>
        <v/>
      </c>
      <c r="L43" s="40">
        <f>IF(OR($B43="",N(K43)=0),"",D43/K43)</f>
        <v/>
      </c>
      <c r="M43" s="41">
        <f>IF(OR($B43="",N(K43)=0),"",SUMIFS(L_Litros,L_Placa,$B43,L_Tipo,"ARLA 32",L_Data,"&gt;="&amp;P_Ini,L_Data,"&lt;="&amp;P_Fim)/K43)</f>
        <v/>
      </c>
    </row>
    <row r="44">
      <c r="B44" s="34">
        <f>IF('Veículos'!B35="","",'Veículos'!B35)</f>
        <v/>
      </c>
      <c r="C44" s="35">
        <f>IF($B44="","",'Veículos'!C35)</f>
        <v/>
      </c>
      <c r="D44" s="36">
        <f>IF($B44="","",IFERROR(_xlfn.MAXIFS(L_Odo,L_Placa,$B44,L_Odo,"&gt;0",L_Data,"&gt;="&amp;P_Ini,L_Data,"&lt;="&amp;P_Fim)-_xlfn.MINIFS(L_Odo,L_Placa,$B44,L_Odo,"&gt;0",L_Data,"&gt;="&amp;P_Ini,L_Data,"&lt;="&amp;P_Fim),0))</f>
        <v/>
      </c>
      <c r="E44" s="37">
        <f>IF($B44="","",SUMIFS(L_Valor,L_Placa,$B44,L_Grupo,"Combustível e ARLA",L_Data,"&gt;="&amp;P_Ini,L_Data,"&lt;="&amp;P_Fim))</f>
        <v/>
      </c>
      <c r="F44" s="37">
        <f>IF($B44="","",SUMIFS(L_Valor,L_Placa,$B44,L_Grupo,"Manutenção e pneus",L_Data,"&gt;="&amp;P_Ini,L_Data,"&lt;="&amp;P_Fim))</f>
        <v/>
      </c>
      <c r="G44" s="37">
        <f>IF($B44="","",SUMIFS(L_Valor,L_Placa,$B44,L_Grupo,"Documentos, seguro e multas",L_Data,"&gt;="&amp;P_Ini,L_Data,"&lt;="&amp;P_Fim))</f>
        <v/>
      </c>
      <c r="H44" s="37">
        <f>IF($B44="","",SUMIFS(L_Valor,L_Placa,$B44,L_Grupo,"Operação",L_Data,"&gt;="&amp;P_Ini,L_Data,"&lt;="&amp;P_Fim))</f>
        <v/>
      </c>
      <c r="I44" s="38">
        <f>IF($B44="","",SUMIFS(L_Valor,L_Placa,$B44,L_Data,"&gt;="&amp;P_Ini,L_Data,"&lt;="&amp;P_Fim))</f>
        <v/>
      </c>
      <c r="J44" s="37">
        <f>IF(OR($B44="",N(D44)=0),"",I44/D44)</f>
        <v/>
      </c>
      <c r="K44" s="39">
        <f>IF($B44="","",SUMIFS(L_Litros,L_Placa,$B44,L_Tipo,"Abastecimento",L_Data,"&gt;="&amp;P_Ini,L_Data,"&lt;="&amp;P_Fim))</f>
        <v/>
      </c>
      <c r="L44" s="40">
        <f>IF(OR($B44="",N(K44)=0),"",D44/K44)</f>
        <v/>
      </c>
      <c r="M44" s="41">
        <f>IF(OR($B44="",N(K44)=0),"",SUMIFS(L_Litros,L_Placa,$B44,L_Tipo,"ARLA 32",L_Data,"&gt;="&amp;P_Ini,L_Data,"&lt;="&amp;P_Fim)/K44)</f>
        <v/>
      </c>
    </row>
    <row r="45">
      <c r="B45" s="34">
        <f>IF('Veículos'!B36="","",'Veículos'!B36)</f>
        <v/>
      </c>
      <c r="C45" s="35">
        <f>IF($B45="","",'Veículos'!C36)</f>
        <v/>
      </c>
      <c r="D45" s="36">
        <f>IF($B45="","",IFERROR(_xlfn.MAXIFS(L_Odo,L_Placa,$B45,L_Odo,"&gt;0",L_Data,"&gt;="&amp;P_Ini,L_Data,"&lt;="&amp;P_Fim)-_xlfn.MINIFS(L_Odo,L_Placa,$B45,L_Odo,"&gt;0",L_Data,"&gt;="&amp;P_Ini,L_Data,"&lt;="&amp;P_Fim),0))</f>
        <v/>
      </c>
      <c r="E45" s="37">
        <f>IF($B45="","",SUMIFS(L_Valor,L_Placa,$B45,L_Grupo,"Combustível e ARLA",L_Data,"&gt;="&amp;P_Ini,L_Data,"&lt;="&amp;P_Fim))</f>
        <v/>
      </c>
      <c r="F45" s="37">
        <f>IF($B45="","",SUMIFS(L_Valor,L_Placa,$B45,L_Grupo,"Manutenção e pneus",L_Data,"&gt;="&amp;P_Ini,L_Data,"&lt;="&amp;P_Fim))</f>
        <v/>
      </c>
      <c r="G45" s="37">
        <f>IF($B45="","",SUMIFS(L_Valor,L_Placa,$B45,L_Grupo,"Documentos, seguro e multas",L_Data,"&gt;="&amp;P_Ini,L_Data,"&lt;="&amp;P_Fim))</f>
        <v/>
      </c>
      <c r="H45" s="37">
        <f>IF($B45="","",SUMIFS(L_Valor,L_Placa,$B45,L_Grupo,"Operação",L_Data,"&gt;="&amp;P_Ini,L_Data,"&lt;="&amp;P_Fim))</f>
        <v/>
      </c>
      <c r="I45" s="38">
        <f>IF($B45="","",SUMIFS(L_Valor,L_Placa,$B45,L_Data,"&gt;="&amp;P_Ini,L_Data,"&lt;="&amp;P_Fim))</f>
        <v/>
      </c>
      <c r="J45" s="37">
        <f>IF(OR($B45="",N(D45)=0),"",I45/D45)</f>
        <v/>
      </c>
      <c r="K45" s="39">
        <f>IF($B45="","",SUMIFS(L_Litros,L_Placa,$B45,L_Tipo,"Abastecimento",L_Data,"&gt;="&amp;P_Ini,L_Data,"&lt;="&amp;P_Fim))</f>
        <v/>
      </c>
      <c r="L45" s="40">
        <f>IF(OR($B45="",N(K45)=0),"",D45/K45)</f>
        <v/>
      </c>
      <c r="M45" s="41">
        <f>IF(OR($B45="",N(K45)=0),"",SUMIFS(L_Litros,L_Placa,$B45,L_Tipo,"ARLA 32",L_Data,"&gt;="&amp;P_Ini,L_Data,"&lt;="&amp;P_Fim)/K45)</f>
        <v/>
      </c>
    </row>
    <row r="46">
      <c r="B46" s="26" t="inlineStr">
        <is>
          <t>Km rodados = maior menos menor odômetro lançado no período. Consumo = km ÷ litros de abastecimento (para mais precisão, lance tanque cheio). ARLA / diesel ideal: entre 3% e 5%.</t>
        </is>
      </c>
    </row>
    <row r="48" ht="24" customHeight="1">
      <c r="B48" s="4" t="inlineStr">
        <is>
          <t>Por tipo de lançamento</t>
        </is>
      </c>
    </row>
    <row r="49">
      <c r="B49" s="42" t="inlineStr">
        <is>
          <t>Tipo</t>
        </is>
      </c>
      <c r="C49" s="43" t="inlineStr">
        <is>
          <t>Grupo</t>
        </is>
      </c>
      <c r="D49" s="44" t="n"/>
      <c r="E49" s="42" t="inlineStr">
        <is>
          <t>Valor no período</t>
        </is>
      </c>
      <c r="F49" s="42" t="inlineStr">
        <is>
          <t>% do total</t>
        </is>
      </c>
      <c r="G49" s="42" t="inlineStr">
        <is>
          <t>Lançamentos</t>
        </is>
      </c>
    </row>
    <row r="50">
      <c r="B50" s="34" t="inlineStr">
        <is>
          <t>Abastecimento</t>
        </is>
      </c>
      <c r="C50" s="35" t="inlineStr">
        <is>
          <t>Combustível e ARLA</t>
        </is>
      </c>
      <c r="D50" s="35" t="n"/>
      <c r="E50" s="37">
        <f>SUMIFS(L_Valor,L_Tipo,B50,L_Data,"&gt;="&amp;P_Ini,L_Data,"&lt;="&amp;P_Fim)</f>
        <v/>
      </c>
      <c r="F50" s="41">
        <f>IFERROR(E50/SUM($E$50:$E$60),0)</f>
        <v/>
      </c>
      <c r="G50" s="35">
        <f>COUNTIFS(L_Tipo,B50,L_Data,"&gt;="&amp;P_Ini,L_Data,"&lt;="&amp;P_Fim)</f>
        <v/>
      </c>
    </row>
    <row r="51">
      <c r="B51" s="34" t="inlineStr">
        <is>
          <t>ARLA 32</t>
        </is>
      </c>
      <c r="C51" s="35" t="inlineStr">
        <is>
          <t>Combustível e ARLA</t>
        </is>
      </c>
      <c r="D51" s="35" t="n"/>
      <c r="E51" s="37">
        <f>SUMIFS(L_Valor,L_Tipo,B51,L_Data,"&gt;="&amp;P_Ini,L_Data,"&lt;="&amp;P_Fim)</f>
        <v/>
      </c>
      <c r="F51" s="41">
        <f>IFERROR(E51/SUM($E$50:$E$60),0)</f>
        <v/>
      </c>
      <c r="G51" s="35">
        <f>COUNTIFS(L_Tipo,B51,L_Data,"&gt;="&amp;P_Ini,L_Data,"&lt;="&amp;P_Fim)</f>
        <v/>
      </c>
    </row>
    <row r="52">
      <c r="B52" s="34" t="inlineStr">
        <is>
          <t>Manutenção preventiva</t>
        </is>
      </c>
      <c r="C52" s="35" t="inlineStr">
        <is>
          <t>Manutenção e pneus</t>
        </is>
      </c>
      <c r="D52" s="35" t="n"/>
      <c r="E52" s="37">
        <f>SUMIFS(L_Valor,L_Tipo,B52,L_Data,"&gt;="&amp;P_Ini,L_Data,"&lt;="&amp;P_Fim)</f>
        <v/>
      </c>
      <c r="F52" s="41">
        <f>IFERROR(E52/SUM($E$50:$E$60),0)</f>
        <v/>
      </c>
      <c r="G52" s="35">
        <f>COUNTIFS(L_Tipo,B52,L_Data,"&gt;="&amp;P_Ini,L_Data,"&lt;="&amp;P_Fim)</f>
        <v/>
      </c>
    </row>
    <row r="53">
      <c r="B53" s="34" t="inlineStr">
        <is>
          <t>Manutenção corretiva</t>
        </is>
      </c>
      <c r="C53" s="35" t="inlineStr">
        <is>
          <t>Manutenção e pneus</t>
        </is>
      </c>
      <c r="D53" s="35" t="n"/>
      <c r="E53" s="37">
        <f>SUMIFS(L_Valor,L_Tipo,B53,L_Data,"&gt;="&amp;P_Ini,L_Data,"&lt;="&amp;P_Fim)</f>
        <v/>
      </c>
      <c r="F53" s="41">
        <f>IFERROR(E53/SUM($E$50:$E$60),0)</f>
        <v/>
      </c>
      <c r="G53" s="35">
        <f>COUNTIFS(L_Tipo,B53,L_Data,"&gt;="&amp;P_Ini,L_Data,"&lt;="&amp;P_Fim)</f>
        <v/>
      </c>
    </row>
    <row r="54">
      <c r="B54" s="34" t="inlineStr">
        <is>
          <t>Pneu</t>
        </is>
      </c>
      <c r="C54" s="35" t="inlineStr">
        <is>
          <t>Manutenção e pneus</t>
        </is>
      </c>
      <c r="D54" s="35" t="n"/>
      <c r="E54" s="37">
        <f>SUMIFS(L_Valor,L_Tipo,B54,L_Data,"&gt;="&amp;P_Ini,L_Data,"&lt;="&amp;P_Fim)</f>
        <v/>
      </c>
      <c r="F54" s="41">
        <f>IFERROR(E54/SUM($E$50:$E$60),0)</f>
        <v/>
      </c>
      <c r="G54" s="35">
        <f>COUNTIFS(L_Tipo,B54,L_Data,"&gt;="&amp;P_Ini,L_Data,"&lt;="&amp;P_Fim)</f>
        <v/>
      </c>
    </row>
    <row r="55">
      <c r="B55" s="34" t="inlineStr">
        <is>
          <t>Multa</t>
        </is>
      </c>
      <c r="C55" s="35" t="inlineStr">
        <is>
          <t>Documentos, seguro e multas</t>
        </is>
      </c>
      <c r="D55" s="35" t="n"/>
      <c r="E55" s="37">
        <f>SUMIFS(L_Valor,L_Tipo,B55,L_Data,"&gt;="&amp;P_Ini,L_Data,"&lt;="&amp;P_Fim)</f>
        <v/>
      </c>
      <c r="F55" s="41">
        <f>IFERROR(E55/SUM($E$50:$E$60),0)</f>
        <v/>
      </c>
      <c r="G55" s="35">
        <f>COUNTIFS(L_Tipo,B55,L_Data,"&gt;="&amp;P_Ini,L_Data,"&lt;="&amp;P_Fim)</f>
        <v/>
      </c>
    </row>
    <row r="56">
      <c r="B56" s="34" t="inlineStr">
        <is>
          <t>IPVA e licenciamento</t>
        </is>
      </c>
      <c r="C56" s="35" t="inlineStr">
        <is>
          <t>Documentos, seguro e multas</t>
        </is>
      </c>
      <c r="D56" s="35" t="n"/>
      <c r="E56" s="37">
        <f>SUMIFS(L_Valor,L_Tipo,B56,L_Data,"&gt;="&amp;P_Ini,L_Data,"&lt;="&amp;P_Fim)</f>
        <v/>
      </c>
      <c r="F56" s="41">
        <f>IFERROR(E56/SUM($E$50:$E$60),0)</f>
        <v/>
      </c>
      <c r="G56" s="35">
        <f>COUNTIFS(L_Tipo,B56,L_Data,"&gt;="&amp;P_Ini,L_Data,"&lt;="&amp;P_Fim)</f>
        <v/>
      </c>
    </row>
    <row r="57">
      <c r="B57" s="34" t="inlineStr">
        <is>
          <t>Seguro</t>
        </is>
      </c>
      <c r="C57" s="35" t="inlineStr">
        <is>
          <t>Documentos, seguro e multas</t>
        </is>
      </c>
      <c r="D57" s="35" t="n"/>
      <c r="E57" s="37">
        <f>SUMIFS(L_Valor,L_Tipo,B57,L_Data,"&gt;="&amp;P_Ini,L_Data,"&lt;="&amp;P_Fim)</f>
        <v/>
      </c>
      <c r="F57" s="41">
        <f>IFERROR(E57/SUM($E$50:$E$60),0)</f>
        <v/>
      </c>
      <c r="G57" s="35">
        <f>COUNTIFS(L_Tipo,B57,L_Data,"&gt;="&amp;P_Ini,L_Data,"&lt;="&amp;P_Fim)</f>
        <v/>
      </c>
    </row>
    <row r="58">
      <c r="B58" s="34" t="inlineStr">
        <is>
          <t>Pedágio</t>
        </is>
      </c>
      <c r="C58" s="35" t="inlineStr">
        <is>
          <t>Operação</t>
        </is>
      </c>
      <c r="D58" s="35" t="n"/>
      <c r="E58" s="37">
        <f>SUMIFS(L_Valor,L_Tipo,B58,L_Data,"&gt;="&amp;P_Ini,L_Data,"&lt;="&amp;P_Fim)</f>
        <v/>
      </c>
      <c r="F58" s="41">
        <f>IFERROR(E58/SUM($E$50:$E$60),0)</f>
        <v/>
      </c>
      <c r="G58" s="35">
        <f>COUNTIFS(L_Tipo,B58,L_Data,"&gt;="&amp;P_Ini,L_Data,"&lt;="&amp;P_Fim)</f>
        <v/>
      </c>
    </row>
    <row r="59">
      <c r="B59" s="34" t="inlineStr">
        <is>
          <t>Lavagem</t>
        </is>
      </c>
      <c r="C59" s="35" t="inlineStr">
        <is>
          <t>Operação</t>
        </is>
      </c>
      <c r="D59" s="35" t="n"/>
      <c r="E59" s="37">
        <f>SUMIFS(L_Valor,L_Tipo,B59,L_Data,"&gt;="&amp;P_Ini,L_Data,"&lt;="&amp;P_Fim)</f>
        <v/>
      </c>
      <c r="F59" s="41">
        <f>IFERROR(E59/SUM($E$50:$E$60),0)</f>
        <v/>
      </c>
      <c r="G59" s="35">
        <f>COUNTIFS(L_Tipo,B59,L_Data,"&gt;="&amp;P_Ini,L_Data,"&lt;="&amp;P_Fim)</f>
        <v/>
      </c>
    </row>
    <row r="60">
      <c r="B60" s="34" t="inlineStr">
        <is>
          <t>Outro</t>
        </is>
      </c>
      <c r="C60" s="35" t="inlineStr">
        <is>
          <t>Operação</t>
        </is>
      </c>
      <c r="D60" s="35" t="n"/>
      <c r="E60" s="37">
        <f>SUMIFS(L_Valor,L_Tipo,B60,L_Data,"&gt;="&amp;P_Ini,L_Data,"&lt;="&amp;P_Fim)</f>
        <v/>
      </c>
      <c r="F60" s="41">
        <f>IFERROR(E60/SUM($E$50:$E$60),0)</f>
        <v/>
      </c>
      <c r="G60" s="35">
        <f>COUNTIFS(L_Tipo,B60,L_Data,"&gt;="&amp;P_Ini,L_Data,"&lt;="&amp;P_Fim)</f>
        <v/>
      </c>
    </row>
    <row r="61">
      <c r="B61" s="45" t="inlineStr">
        <is>
          <t>Total</t>
        </is>
      </c>
      <c r="C61" s="45" t="n"/>
      <c r="D61" s="45" t="n"/>
      <c r="E61" s="46">
        <f>SUM(E50:E60)</f>
        <v/>
      </c>
      <c r="F61" s="47">
        <f>SUM(F50:F60)</f>
        <v/>
      </c>
      <c r="G61" s="48">
        <f>SUM(G50:G60)</f>
        <v/>
      </c>
    </row>
  </sheetData>
  <mergeCells count="28">
    <mergeCell ref="B2:M2"/>
    <mergeCell ref="D10:E10"/>
    <mergeCell ref="B7:C7"/>
    <mergeCell ref="F10:G10"/>
    <mergeCell ref="H10:I10"/>
    <mergeCell ref="J10:K10"/>
    <mergeCell ref="C58:D58"/>
    <mergeCell ref="H9:I9"/>
    <mergeCell ref="J9:K9"/>
    <mergeCell ref="C54:D54"/>
    <mergeCell ref="C55:D55"/>
    <mergeCell ref="C50:D50"/>
    <mergeCell ref="C56:D56"/>
    <mergeCell ref="C59:D59"/>
    <mergeCell ref="C60:D60"/>
    <mergeCell ref="C51:D51"/>
    <mergeCell ref="L10:M10"/>
    <mergeCell ref="B10:C10"/>
    <mergeCell ref="C52:D52"/>
    <mergeCell ref="B9:C9"/>
    <mergeCell ref="D9:E9"/>
    <mergeCell ref="F9:G9"/>
    <mergeCell ref="L9:M9"/>
    <mergeCell ref="B6:C6"/>
    <mergeCell ref="B3:M3"/>
    <mergeCell ref="C57:D57"/>
    <mergeCell ref="C53:D53"/>
    <mergeCell ref="C49:D49"/>
  </mergeCells>
  <conditionalFormatting sqref="B16:M45">
    <cfRule type="expression" priority="1" dxfId="0">
      <formula>AND(MOD(ROW(),2)=0,$B16&lt;&gt;"")</formula>
    </cfRule>
  </conditionalFormatting>
  <conditionalFormatting sqref="I16:I45">
    <cfRule type="dataBar" priority="2">
      <dataBar showValue="1">
        <cfvo type="min"/>
        <cfvo type="max"/>
        <color rgb="00F2A5A5"/>
      </dataBar>
    </cfRule>
  </conditionalFormatting>
  <conditionalFormatting sqref="E50:E60">
    <cfRule type="dataBar" priority="3">
      <dataBar showValue="1">
        <cfvo type="num" val="0"/>
        <cfvo type="max"/>
        <color rgb="00F2A5A5"/>
      </dataBar>
    </cfRule>
  </conditionalFormatting>
  <pageMargins left="0.75" right="0.75" top="1" bottom="1" header="0.5" footer="0.5"/>
  <pageSetup orientation="landscape" fitToHeight="0" fitToWidth="1"/>
  <headerFooter>
    <oddHeader/>
    <oddFooter>&amp;CACMON Rastreamento e Gestão de Frotas · acmon.com.br · (42) 99143-8533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D72727"/>
    <outlinePr summaryBelow="1" summaryRight="1"/>
    <pageSetUpPr fitToPage="1"/>
  </sheetPr>
  <dimension ref="B2:N10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2" customWidth="1" min="2" max="2"/>
    <col width="11" customWidth="1" min="3" max="3"/>
    <col width="20" customWidth="1" min="4" max="4"/>
    <col width="21" customWidth="1" min="5" max="5"/>
    <col width="13" customWidth="1" min="6" max="6"/>
    <col width="9" customWidth="1" min="7" max="7"/>
    <col width="13" customWidth="1" min="8" max="8"/>
    <col width="11" customWidth="1" min="9" max="9"/>
    <col width="24" customWidth="1" min="10" max="10"/>
    <col width="10" customWidth="1" min="11" max="11"/>
    <col width="24" customWidth="1" min="12" max="12"/>
    <col width="12" customWidth="1" min="13" max="13"/>
    <col width="30" customWidth="1" min="14" max="14"/>
  </cols>
  <sheetData>
    <row r="1" ht="34" customHeight="1"/>
    <row r="2" ht="26" customHeight="1">
      <c r="B2" s="22" t="inlineStr">
        <is>
          <t>Lançamentos</t>
        </is>
      </c>
    </row>
    <row r="3">
      <c r="B3" s="23" t="inlineStr">
        <is>
          <t>Um gasto por linha. Preencha as colunas brancas; as cinza são calculadas. Litros só em abastecimento e ARLA 32.</t>
        </is>
      </c>
    </row>
    <row r="4" ht="4" customHeight="1"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</row>
    <row r="6" ht="30" customHeight="1">
      <c r="B6" s="33" t="inlineStr">
        <is>
          <t>Data</t>
        </is>
      </c>
      <c r="C6" s="33" t="inlineStr">
        <is>
          <t>Placa</t>
        </is>
      </c>
      <c r="D6" s="33" t="inlineStr">
        <is>
          <t>Motorista</t>
        </is>
      </c>
      <c r="E6" s="33" t="inlineStr">
        <is>
          <t>Tipo</t>
        </is>
      </c>
      <c r="F6" s="33" t="inlineStr">
        <is>
          <t>Odômetro (km)</t>
        </is>
      </c>
      <c r="G6" s="33" t="inlineStr">
        <is>
          <t>Litros</t>
        </is>
      </c>
      <c r="H6" s="33" t="inlineStr">
        <is>
          <t>Valor (R$)</t>
        </is>
      </c>
      <c r="I6" s="33" t="inlineStr">
        <is>
          <t>R$ por litro</t>
        </is>
      </c>
      <c r="J6" s="33" t="inlineStr">
        <is>
          <t>Grupo</t>
        </is>
      </c>
      <c r="K6" s="33" t="inlineStr">
        <is>
          <t>Mês</t>
        </is>
      </c>
      <c r="L6" s="33" t="inlineStr">
        <is>
          <t>Fornecedor ou oficina</t>
        </is>
      </c>
      <c r="M6" s="33" t="inlineStr">
        <is>
          <t>Nº da nota</t>
        </is>
      </c>
      <c r="N6" s="33" t="inlineStr">
        <is>
          <t>Observação</t>
        </is>
      </c>
    </row>
    <row r="7">
      <c r="B7" s="49" t="n">
        <v>46266</v>
      </c>
      <c r="C7" s="50" t="inlineStr">
        <is>
          <t>BRA2E19</t>
        </is>
      </c>
      <c r="D7" s="50" t="inlineStr">
        <is>
          <t>João Batista</t>
        </is>
      </c>
      <c r="E7" s="50" t="inlineStr">
        <is>
          <t>Abastecimento</t>
        </is>
      </c>
      <c r="F7" s="51" t="n">
        <v>182000</v>
      </c>
      <c r="G7" s="52" t="n">
        <v>150</v>
      </c>
      <c r="H7" s="53" t="n">
        <v>919.5</v>
      </c>
      <c r="I7" s="54">
        <f>IF(OR(G7="",G7=0),"",H7/G7)</f>
        <v/>
      </c>
      <c r="J7" s="55">
        <f>IF(E7="","",IFERROR(VLOOKUP(E7,Listas!$A$2:$B$12,2,FALSE),""))</f>
        <v/>
      </c>
      <c r="K7" s="56">
        <f>IF(B7="","",DATE(YEAR(B7),MONTH(B7),1))</f>
        <v/>
      </c>
      <c r="L7" s="50" t="inlineStr">
        <is>
          <t>Posto Rota 277</t>
        </is>
      </c>
      <c r="M7" s="57" t="inlineStr">
        <is>
          <t>10231</t>
        </is>
      </c>
      <c r="N7" s="50" t="inlineStr">
        <is>
          <t>Tanque cheio</t>
        </is>
      </c>
    </row>
    <row r="8">
      <c r="B8" s="49" t="n">
        <v>46266</v>
      </c>
      <c r="C8" s="50" t="inlineStr">
        <is>
          <t>RTY7U89</t>
        </is>
      </c>
      <c r="D8" s="50" t="inlineStr">
        <is>
          <t>Carlos Pereira</t>
        </is>
      </c>
      <c r="E8" s="50" t="inlineStr">
        <is>
          <t>Abastecimento</t>
        </is>
      </c>
      <c r="F8" s="51" t="n">
        <v>412000</v>
      </c>
      <c r="G8" s="52" t="n">
        <v>400</v>
      </c>
      <c r="H8" s="53" t="n">
        <v>2452</v>
      </c>
      <c r="I8" s="54">
        <f>IF(OR(G8="",G8=0),"",H8/G8)</f>
        <v/>
      </c>
      <c r="J8" s="55">
        <f>IF(E8="","",IFERROR(VLOOKUP(E8,Listas!$A$2:$B$12,2,FALSE),""))</f>
        <v/>
      </c>
      <c r="K8" s="56">
        <f>IF(B8="","",DATE(YEAR(B8),MONTH(B8),1))</f>
        <v/>
      </c>
      <c r="L8" s="50" t="inlineStr">
        <is>
          <t>Posto Rota 277</t>
        </is>
      </c>
      <c r="M8" s="57" t="inlineStr">
        <is>
          <t>10232</t>
        </is>
      </c>
      <c r="N8" s="50" t="inlineStr">
        <is>
          <t>Tanque cheio</t>
        </is>
      </c>
    </row>
    <row r="9">
      <c r="B9" s="49" t="n">
        <v>46267</v>
      </c>
      <c r="C9" s="50" t="inlineStr">
        <is>
          <t>ABC1D23</t>
        </is>
      </c>
      <c r="D9" s="50" t="inlineStr">
        <is>
          <t>Ana Souza</t>
        </is>
      </c>
      <c r="E9" s="50" t="inlineStr">
        <is>
          <t>Abastecimento</t>
        </is>
      </c>
      <c r="F9" s="51" t="n">
        <v>45200</v>
      </c>
      <c r="G9" s="52" t="n">
        <v>40</v>
      </c>
      <c r="H9" s="53" t="n">
        <v>236</v>
      </c>
      <c r="I9" s="54">
        <f>IF(OR(G9="",G9=0),"",H9/G9)</f>
        <v/>
      </c>
      <c r="J9" s="55">
        <f>IF(E9="","",IFERROR(VLOOKUP(E9,Listas!$A$2:$B$12,2,FALSE),""))</f>
        <v/>
      </c>
      <c r="K9" s="56">
        <f>IF(B9="","",DATE(YEAR(B9),MONTH(B9),1))</f>
        <v/>
      </c>
      <c r="L9" s="50" t="inlineStr">
        <is>
          <t>Posto Centro</t>
        </is>
      </c>
      <c r="M9" s="57" t="inlineStr">
        <is>
          <t>5521</t>
        </is>
      </c>
      <c r="N9" s="50" t="inlineStr">
        <is>
          <t>Tanque cheio</t>
        </is>
      </c>
    </row>
    <row r="10">
      <c r="B10" s="49" t="n">
        <v>46268</v>
      </c>
      <c r="C10" s="50" t="inlineStr">
        <is>
          <t>QWE4R56</t>
        </is>
      </c>
      <c r="D10" s="50" t="inlineStr">
        <is>
          <t>Ana Souza</t>
        </is>
      </c>
      <c r="E10" s="50" t="inlineStr">
        <is>
          <t>Abastecimento</t>
        </is>
      </c>
      <c r="F10" s="51" t="n">
        <v>38000</v>
      </c>
      <c r="G10" s="52" t="n">
        <v>70</v>
      </c>
      <c r="H10" s="53" t="n">
        <v>429.1</v>
      </c>
      <c r="I10" s="54">
        <f>IF(OR(G10="",G10=0),"",H10/G10)</f>
        <v/>
      </c>
      <c r="J10" s="55">
        <f>IF(E10="","",IFERROR(VLOOKUP(E10,Listas!$A$2:$B$12,2,FALSE),""))</f>
        <v/>
      </c>
      <c r="K10" s="56">
        <f>IF(B10="","",DATE(YEAR(B10),MONTH(B10),1))</f>
        <v/>
      </c>
      <c r="L10" s="50" t="inlineStr">
        <is>
          <t>Posto Centro</t>
        </is>
      </c>
      <c r="M10" s="57" t="inlineStr">
        <is>
          <t>5530</t>
        </is>
      </c>
      <c r="N10" s="50" t="inlineStr">
        <is>
          <t>Tanque cheio</t>
        </is>
      </c>
    </row>
    <row r="11">
      <c r="B11" s="49" t="n">
        <v>46270</v>
      </c>
      <c r="C11" s="50" t="inlineStr">
        <is>
          <t>BRA2E19</t>
        </is>
      </c>
      <c r="D11" s="50" t="inlineStr">
        <is>
          <t>João Batista</t>
        </is>
      </c>
      <c r="E11" s="50" t="inlineStr">
        <is>
          <t>Pedágio</t>
        </is>
      </c>
      <c r="F11" s="51" t="n"/>
      <c r="G11" s="52" t="n"/>
      <c r="H11" s="53" t="n">
        <v>86.40000000000001</v>
      </c>
      <c r="I11" s="54">
        <f>IF(OR(G11="",G11=0),"",H11/G11)</f>
        <v/>
      </c>
      <c r="J11" s="55">
        <f>IF(E11="","",IFERROR(VLOOKUP(E11,Listas!$A$2:$B$12,2,FALSE),""))</f>
        <v/>
      </c>
      <c r="K11" s="56">
        <f>IF(B11="","",DATE(YEAR(B11),MONTH(B11),1))</f>
        <v/>
      </c>
      <c r="L11" s="50" t="inlineStr">
        <is>
          <t>Rodovia BR-277</t>
        </is>
      </c>
      <c r="M11" s="57" t="n"/>
      <c r="N11" s="50" t="n"/>
    </row>
    <row r="12">
      <c r="B12" s="49" t="n">
        <v>46274</v>
      </c>
      <c r="C12" s="50" t="inlineStr">
        <is>
          <t>RTY7U89</t>
        </is>
      </c>
      <c r="D12" s="50" t="inlineStr">
        <is>
          <t>Carlos Pereira</t>
        </is>
      </c>
      <c r="E12" s="50" t="inlineStr">
        <is>
          <t>Abastecimento</t>
        </is>
      </c>
      <c r="F12" s="51" t="n">
        <v>413650</v>
      </c>
      <c r="G12" s="52" t="n">
        <v>420</v>
      </c>
      <c r="H12" s="53" t="n">
        <v>2574.6</v>
      </c>
      <c r="I12" s="54">
        <f>IF(OR(G12="",G12=0),"",H12/G12)</f>
        <v/>
      </c>
      <c r="J12" s="55">
        <f>IF(E12="","",IFERROR(VLOOKUP(E12,Listas!$A$2:$B$12,2,FALSE),""))</f>
        <v/>
      </c>
      <c r="K12" s="56">
        <f>IF(B12="","",DATE(YEAR(B12),MONTH(B12),1))</f>
        <v/>
      </c>
      <c r="L12" s="50" t="inlineStr">
        <is>
          <t>Posto Rota 277</t>
        </is>
      </c>
      <c r="M12" s="57" t="inlineStr">
        <is>
          <t>10388</t>
        </is>
      </c>
      <c r="N12" s="50" t="inlineStr">
        <is>
          <t>Tanque cheio</t>
        </is>
      </c>
    </row>
    <row r="13">
      <c r="B13" s="49" t="n">
        <v>46274</v>
      </c>
      <c r="C13" s="50" t="inlineStr">
        <is>
          <t>RTY7U89</t>
        </is>
      </c>
      <c r="D13" s="50" t="inlineStr">
        <is>
          <t>Carlos Pereira</t>
        </is>
      </c>
      <c r="E13" s="50" t="inlineStr">
        <is>
          <t>ARLA 32</t>
        </is>
      </c>
      <c r="F13" s="51" t="n">
        <v>413650</v>
      </c>
      <c r="G13" s="52" t="n">
        <v>22</v>
      </c>
      <c r="H13" s="53" t="n">
        <v>83.59999999999999</v>
      </c>
      <c r="I13" s="54">
        <f>IF(OR(G13="",G13=0),"",H13/G13)</f>
        <v/>
      </c>
      <c r="J13" s="55">
        <f>IF(E13="","",IFERROR(VLOOKUP(E13,Listas!$A$2:$B$12,2,FALSE),""))</f>
        <v/>
      </c>
      <c r="K13" s="56">
        <f>IF(B13="","",DATE(YEAR(B13),MONTH(B13),1))</f>
        <v/>
      </c>
      <c r="L13" s="50" t="inlineStr">
        <is>
          <t>Posto Rota 277</t>
        </is>
      </c>
      <c r="M13" s="57" t="inlineStr">
        <is>
          <t>10389</t>
        </is>
      </c>
      <c r="N13" s="50" t="n"/>
    </row>
    <row r="14">
      <c r="B14" s="49" t="n">
        <v>46275</v>
      </c>
      <c r="C14" s="50" t="inlineStr">
        <is>
          <t>ABC1D23</t>
        </is>
      </c>
      <c r="D14" s="50" t="inlineStr">
        <is>
          <t>Ana Souza</t>
        </is>
      </c>
      <c r="E14" s="50" t="inlineStr">
        <is>
          <t>Manutenção preventiva</t>
        </is>
      </c>
      <c r="F14" s="51" t="n">
        <v>45400</v>
      </c>
      <c r="G14" s="52" t="n"/>
      <c r="H14" s="53" t="n">
        <v>480</v>
      </c>
      <c r="I14" s="54">
        <f>IF(OR(G14="",G14=0),"",H14/G14)</f>
        <v/>
      </c>
      <c r="J14" s="55">
        <f>IF(E14="","",IFERROR(VLOOKUP(E14,Listas!$A$2:$B$12,2,FALSE),""))</f>
        <v/>
      </c>
      <c r="K14" s="56">
        <f>IF(B14="","",DATE(YEAR(B14),MONTH(B14),1))</f>
        <v/>
      </c>
      <c r="L14" s="50" t="inlineStr">
        <is>
          <t>Oficina Guarapuava</t>
        </is>
      </c>
      <c r="M14" s="57" t="inlineStr">
        <is>
          <t>OS-778</t>
        </is>
      </c>
      <c r="N14" s="50" t="inlineStr">
        <is>
          <t>Revisão 45 mil km</t>
        </is>
      </c>
    </row>
    <row r="15">
      <c r="B15" s="49" t="n">
        <v>46277</v>
      </c>
      <c r="C15" s="50" t="inlineStr">
        <is>
          <t>BRA2E19</t>
        </is>
      </c>
      <c r="D15" s="50" t="inlineStr">
        <is>
          <t>João Batista</t>
        </is>
      </c>
      <c r="E15" s="50" t="inlineStr">
        <is>
          <t>Abastecimento</t>
        </is>
      </c>
      <c r="F15" s="51" t="n">
        <v>183300</v>
      </c>
      <c r="G15" s="52" t="n">
        <v>160</v>
      </c>
      <c r="H15" s="53" t="n">
        <v>980.8</v>
      </c>
      <c r="I15" s="54">
        <f>IF(OR(G15="",G15=0),"",H15/G15)</f>
        <v/>
      </c>
      <c r="J15" s="55">
        <f>IF(E15="","",IFERROR(VLOOKUP(E15,Listas!$A$2:$B$12,2,FALSE),""))</f>
        <v/>
      </c>
      <c r="K15" s="56">
        <f>IF(B15="","",DATE(YEAR(B15),MONTH(B15),1))</f>
        <v/>
      </c>
      <c r="L15" s="50" t="inlineStr">
        <is>
          <t>Posto Rota 277</t>
        </is>
      </c>
      <c r="M15" s="57" t="inlineStr">
        <is>
          <t>10455</t>
        </is>
      </c>
      <c r="N15" s="50" t="inlineStr">
        <is>
          <t>Tanque cheio</t>
        </is>
      </c>
    </row>
    <row r="16">
      <c r="B16" s="49" t="n">
        <v>46277</v>
      </c>
      <c r="C16" s="50" t="inlineStr">
        <is>
          <t>BRA2E19</t>
        </is>
      </c>
      <c r="D16" s="50" t="inlineStr">
        <is>
          <t>João Batista</t>
        </is>
      </c>
      <c r="E16" s="50" t="inlineStr">
        <is>
          <t>ARLA 32</t>
        </is>
      </c>
      <c r="F16" s="51" t="n">
        <v>183300</v>
      </c>
      <c r="G16" s="52" t="n">
        <v>8</v>
      </c>
      <c r="H16" s="53" t="n">
        <v>30.4</v>
      </c>
      <c r="I16" s="54">
        <f>IF(OR(G16="",G16=0),"",H16/G16)</f>
        <v/>
      </c>
      <c r="J16" s="55">
        <f>IF(E16="","",IFERROR(VLOOKUP(E16,Listas!$A$2:$B$12,2,FALSE),""))</f>
        <v/>
      </c>
      <c r="K16" s="56">
        <f>IF(B16="","",DATE(YEAR(B16),MONTH(B16),1))</f>
        <v/>
      </c>
      <c r="L16" s="50" t="inlineStr">
        <is>
          <t>Posto Rota 277</t>
        </is>
      </c>
      <c r="M16" s="57" t="inlineStr">
        <is>
          <t>10456</t>
        </is>
      </c>
      <c r="N16" s="50" t="n"/>
    </row>
    <row r="17">
      <c r="B17" s="49" t="n">
        <v>46279</v>
      </c>
      <c r="C17" s="50" t="inlineStr">
        <is>
          <t>RTY7U89</t>
        </is>
      </c>
      <c r="D17" s="50" t="inlineStr">
        <is>
          <t>Carlos Pereira</t>
        </is>
      </c>
      <c r="E17" s="50" t="inlineStr">
        <is>
          <t>Manutenção corretiva</t>
        </is>
      </c>
      <c r="F17" s="51" t="n">
        <v>414500</v>
      </c>
      <c r="G17" s="52" t="n"/>
      <c r="H17" s="53" t="n">
        <v>3650</v>
      </c>
      <c r="I17" s="54">
        <f>IF(OR(G17="",G17=0),"",H17/G17)</f>
        <v/>
      </c>
      <c r="J17" s="55">
        <f>IF(E17="","",IFERROR(VLOOKUP(E17,Listas!$A$2:$B$12,2,FALSE),""))</f>
        <v/>
      </c>
      <c r="K17" s="56">
        <f>IF(B17="","",DATE(YEAR(B17),MONTH(B17),1))</f>
        <v/>
      </c>
      <c r="L17" s="50" t="inlineStr">
        <is>
          <t>Diesel Center</t>
        </is>
      </c>
      <c r="M17" s="57" t="inlineStr">
        <is>
          <t>OS-1290</t>
        </is>
      </c>
      <c r="N17" s="50" t="inlineStr">
        <is>
          <t>Embreagem</t>
        </is>
      </c>
    </row>
    <row r="18">
      <c r="B18" s="49" t="n">
        <v>46280</v>
      </c>
      <c r="C18" s="50" t="inlineStr">
        <is>
          <t>QWE4R56</t>
        </is>
      </c>
      <c r="D18" s="50" t="inlineStr">
        <is>
          <t>Ana Souza</t>
        </is>
      </c>
      <c r="E18" s="50" t="inlineStr">
        <is>
          <t>Multa</t>
        </is>
      </c>
      <c r="F18" s="51" t="n"/>
      <c r="G18" s="52" t="n"/>
      <c r="H18" s="53" t="n">
        <v>195.23</v>
      </c>
      <c r="I18" s="54">
        <f>IF(OR(G18="",G18=0),"",H18/G18)</f>
        <v/>
      </c>
      <c r="J18" s="55">
        <f>IF(E18="","",IFERROR(VLOOKUP(E18,Listas!$A$2:$B$12,2,FALSE),""))</f>
        <v/>
      </c>
      <c r="K18" s="56">
        <f>IF(B18="","",DATE(YEAR(B18),MONTH(B18),1))</f>
        <v/>
      </c>
      <c r="L18" s="50" t="inlineStr">
        <is>
          <t>Detran-PR</t>
        </is>
      </c>
      <c r="M18" s="57" t="inlineStr">
        <is>
          <t>AIT 4471</t>
        </is>
      </c>
      <c r="N18" s="50" t="inlineStr">
        <is>
          <t>Art. 230 - grave</t>
        </is>
      </c>
    </row>
    <row r="19">
      <c r="B19" s="49" t="n">
        <v>46281</v>
      </c>
      <c r="C19" s="50" t="inlineStr">
        <is>
          <t>ABC1D23</t>
        </is>
      </c>
      <c r="D19" s="50" t="inlineStr">
        <is>
          <t>Ana Souza</t>
        </is>
      </c>
      <c r="E19" s="50" t="inlineStr">
        <is>
          <t>Abastecimento</t>
        </is>
      </c>
      <c r="F19" s="51" t="n">
        <v>45720</v>
      </c>
      <c r="G19" s="52" t="n">
        <v>38</v>
      </c>
      <c r="H19" s="53" t="n">
        <v>224.2</v>
      </c>
      <c r="I19" s="54">
        <f>IF(OR(G19="",G19=0),"",H19/G19)</f>
        <v/>
      </c>
      <c r="J19" s="55">
        <f>IF(E19="","",IFERROR(VLOOKUP(E19,Listas!$A$2:$B$12,2,FALSE),""))</f>
        <v/>
      </c>
      <c r="K19" s="56">
        <f>IF(B19="","",DATE(YEAR(B19),MONTH(B19),1))</f>
        <v/>
      </c>
      <c r="L19" s="50" t="inlineStr">
        <is>
          <t>Posto Centro</t>
        </is>
      </c>
      <c r="M19" s="57" t="inlineStr">
        <is>
          <t>5602</t>
        </is>
      </c>
      <c r="N19" s="50" t="inlineStr">
        <is>
          <t>Tanque cheio</t>
        </is>
      </c>
    </row>
    <row r="20">
      <c r="B20" s="49" t="n">
        <v>46283</v>
      </c>
      <c r="C20" s="50" t="inlineStr">
        <is>
          <t>RTY7U89</t>
        </is>
      </c>
      <c r="D20" s="50" t="inlineStr">
        <is>
          <t>Carlos Pereira</t>
        </is>
      </c>
      <c r="E20" s="50" t="inlineStr">
        <is>
          <t>Abastecimento</t>
        </is>
      </c>
      <c r="F20" s="51" t="n">
        <v>415350</v>
      </c>
      <c r="G20" s="52" t="n">
        <v>430</v>
      </c>
      <c r="H20" s="53" t="n">
        <v>2635.9</v>
      </c>
      <c r="I20" s="54">
        <f>IF(OR(G20="",G20=0),"",H20/G20)</f>
        <v/>
      </c>
      <c r="J20" s="55">
        <f>IF(E20="","",IFERROR(VLOOKUP(E20,Listas!$A$2:$B$12,2,FALSE),""))</f>
        <v/>
      </c>
      <c r="K20" s="56">
        <f>IF(B20="","",DATE(YEAR(B20),MONTH(B20),1))</f>
        <v/>
      </c>
      <c r="L20" s="50" t="inlineStr">
        <is>
          <t>Posto Rota 277</t>
        </is>
      </c>
      <c r="M20" s="57" t="inlineStr">
        <is>
          <t>10590</t>
        </is>
      </c>
      <c r="N20" s="50" t="inlineStr">
        <is>
          <t>Tanque cheio</t>
        </is>
      </c>
    </row>
    <row r="21">
      <c r="B21" s="49" t="n">
        <v>46283</v>
      </c>
      <c r="C21" s="50" t="inlineStr">
        <is>
          <t>BRA2E19</t>
        </is>
      </c>
      <c r="D21" s="50" t="inlineStr">
        <is>
          <t>João Batista</t>
        </is>
      </c>
      <c r="E21" s="50" t="inlineStr">
        <is>
          <t>Pneu</t>
        </is>
      </c>
      <c r="F21" s="51" t="n">
        <v>183900</v>
      </c>
      <c r="G21" s="52" t="n"/>
      <c r="H21" s="53" t="n">
        <v>2380</v>
      </c>
      <c r="I21" s="54">
        <f>IF(OR(G21="",G21=0),"",H21/G21)</f>
        <v/>
      </c>
      <c r="J21" s="55">
        <f>IF(E21="","",IFERROR(VLOOKUP(E21,Listas!$A$2:$B$12,2,FALSE),""))</f>
        <v/>
      </c>
      <c r="K21" s="56">
        <f>IF(B21="","",DATE(YEAR(B21),MONTH(B21),1))</f>
        <v/>
      </c>
      <c r="L21" s="50" t="inlineStr">
        <is>
          <t>Pneus Sul</t>
        </is>
      </c>
      <c r="M21" s="57" t="inlineStr">
        <is>
          <t>NF 8812</t>
        </is>
      </c>
      <c r="N21" s="50" t="inlineStr">
        <is>
          <t>2 pneus tração</t>
        </is>
      </c>
    </row>
    <row r="22">
      <c r="B22" s="49" t="n">
        <v>46285</v>
      </c>
      <c r="C22" s="50" t="inlineStr">
        <is>
          <t>QWE4R56</t>
        </is>
      </c>
      <c r="D22" s="50" t="inlineStr">
        <is>
          <t>Ana Souza</t>
        </is>
      </c>
      <c r="E22" s="50" t="inlineStr">
        <is>
          <t>Abastecimento</t>
        </is>
      </c>
      <c r="F22" s="51" t="n">
        <v>38820</v>
      </c>
      <c r="G22" s="52" t="n">
        <v>72</v>
      </c>
      <c r="H22" s="53" t="n">
        <v>441.36</v>
      </c>
      <c r="I22" s="54">
        <f>IF(OR(G22="",G22=0),"",H22/G22)</f>
        <v/>
      </c>
      <c r="J22" s="55">
        <f>IF(E22="","",IFERROR(VLOOKUP(E22,Listas!$A$2:$B$12,2,FALSE),""))</f>
        <v/>
      </c>
      <c r="K22" s="56">
        <f>IF(B22="","",DATE(YEAR(B22),MONTH(B22),1))</f>
        <v/>
      </c>
      <c r="L22" s="50" t="inlineStr">
        <is>
          <t>Posto Centro</t>
        </is>
      </c>
      <c r="M22" s="57" t="inlineStr">
        <is>
          <t>5688</t>
        </is>
      </c>
      <c r="N22" s="50" t="inlineStr">
        <is>
          <t>Tanque cheio</t>
        </is>
      </c>
    </row>
    <row r="23">
      <c r="B23" s="49" t="n">
        <v>46287</v>
      </c>
      <c r="C23" s="50" t="inlineStr">
        <is>
          <t>QWE4R56</t>
        </is>
      </c>
      <c r="D23" s="50" t="inlineStr">
        <is>
          <t>Ana Souza</t>
        </is>
      </c>
      <c r="E23" s="50" t="inlineStr">
        <is>
          <t>Lavagem</t>
        </is>
      </c>
      <c r="F23" s="51" t="n"/>
      <c r="G23" s="52" t="n"/>
      <c r="H23" s="53" t="n">
        <v>90</v>
      </c>
      <c r="I23" s="54">
        <f>IF(OR(G23="",G23=0),"",H23/G23)</f>
        <v/>
      </c>
      <c r="J23" s="55">
        <f>IF(E23="","",IFERROR(VLOOKUP(E23,Listas!$A$2:$B$12,2,FALSE),""))</f>
        <v/>
      </c>
      <c r="K23" s="56">
        <f>IF(B23="","",DATE(YEAR(B23),MONTH(B23),1))</f>
        <v/>
      </c>
      <c r="L23" s="50" t="inlineStr">
        <is>
          <t>Lava Rápido Lagos</t>
        </is>
      </c>
      <c r="M23" s="57" t="n"/>
      <c r="N23" s="50" t="n"/>
    </row>
    <row r="24">
      <c r="B24" s="49" t="n">
        <v>46289</v>
      </c>
      <c r="C24" s="50" t="inlineStr">
        <is>
          <t>BRA2E19</t>
        </is>
      </c>
      <c r="D24" s="50" t="inlineStr">
        <is>
          <t>João Batista</t>
        </is>
      </c>
      <c r="E24" s="50" t="inlineStr">
        <is>
          <t>Abastecimento</t>
        </is>
      </c>
      <c r="F24" s="51" t="n">
        <v>184650</v>
      </c>
      <c r="G24" s="52" t="n">
        <v>165</v>
      </c>
      <c r="H24" s="53" t="n">
        <v>1011.45</v>
      </c>
      <c r="I24" s="54">
        <f>IF(OR(G24="",G24=0),"",H24/G24)</f>
        <v/>
      </c>
      <c r="J24" s="55">
        <f>IF(E24="","",IFERROR(VLOOKUP(E24,Listas!$A$2:$B$12,2,FALSE),""))</f>
        <v/>
      </c>
      <c r="K24" s="56">
        <f>IF(B24="","",DATE(YEAR(B24),MONTH(B24),1))</f>
        <v/>
      </c>
      <c r="L24" s="50" t="inlineStr">
        <is>
          <t>Posto Rota 277</t>
        </is>
      </c>
      <c r="M24" s="57" t="inlineStr">
        <is>
          <t>10702</t>
        </is>
      </c>
      <c r="N24" s="50" t="inlineStr">
        <is>
          <t>Tanque cheio</t>
        </is>
      </c>
    </row>
    <row r="25">
      <c r="B25" s="49" t="n">
        <v>46289</v>
      </c>
      <c r="C25" s="50" t="inlineStr">
        <is>
          <t>BRA2E19</t>
        </is>
      </c>
      <c r="D25" s="50" t="inlineStr">
        <is>
          <t>João Batista</t>
        </is>
      </c>
      <c r="E25" s="50" t="inlineStr">
        <is>
          <t>ARLA 32</t>
        </is>
      </c>
      <c r="F25" s="51" t="n">
        <v>184650</v>
      </c>
      <c r="G25" s="52" t="n">
        <v>9</v>
      </c>
      <c r="H25" s="53" t="n">
        <v>34.2</v>
      </c>
      <c r="I25" s="54">
        <f>IF(OR(G25="",G25=0),"",H25/G25)</f>
        <v/>
      </c>
      <c r="J25" s="55">
        <f>IF(E25="","",IFERROR(VLOOKUP(E25,Listas!$A$2:$B$12,2,FALSE),""))</f>
        <v/>
      </c>
      <c r="K25" s="56">
        <f>IF(B25="","",DATE(YEAR(B25),MONTH(B25),1))</f>
        <v/>
      </c>
      <c r="L25" s="50" t="inlineStr">
        <is>
          <t>Posto Rota 277</t>
        </is>
      </c>
      <c r="M25" s="57" t="inlineStr">
        <is>
          <t>10703</t>
        </is>
      </c>
      <c r="N25" s="50" t="n"/>
    </row>
    <row r="26">
      <c r="B26" s="49" t="n">
        <v>46292</v>
      </c>
      <c r="C26" s="50" t="inlineStr">
        <is>
          <t>RTY7U89</t>
        </is>
      </c>
      <c r="D26" s="50" t="inlineStr">
        <is>
          <t>Carlos Pereira</t>
        </is>
      </c>
      <c r="E26" s="50" t="inlineStr">
        <is>
          <t>Abastecimento</t>
        </is>
      </c>
      <c r="F26" s="51" t="n">
        <v>417000</v>
      </c>
      <c r="G26" s="52" t="n">
        <v>410</v>
      </c>
      <c r="H26" s="53" t="n">
        <v>2513.3</v>
      </c>
      <c r="I26" s="54">
        <f>IF(OR(G26="",G26=0),"",H26/G26)</f>
        <v/>
      </c>
      <c r="J26" s="55">
        <f>IF(E26="","",IFERROR(VLOOKUP(E26,Listas!$A$2:$B$12,2,FALSE),""))</f>
        <v/>
      </c>
      <c r="K26" s="56">
        <f>IF(B26="","",DATE(YEAR(B26),MONTH(B26),1))</f>
        <v/>
      </c>
      <c r="L26" s="50" t="inlineStr">
        <is>
          <t>Posto Rota 277</t>
        </is>
      </c>
      <c r="M26" s="57" t="inlineStr">
        <is>
          <t>10811</t>
        </is>
      </c>
      <c r="N26" s="50" t="inlineStr">
        <is>
          <t>Tanque cheio</t>
        </is>
      </c>
    </row>
    <row r="27">
      <c r="B27" s="49" t="n">
        <v>46292</v>
      </c>
      <c r="C27" s="50" t="inlineStr">
        <is>
          <t>RTY7U89</t>
        </is>
      </c>
      <c r="D27" s="50" t="inlineStr">
        <is>
          <t>Carlos Pereira</t>
        </is>
      </c>
      <c r="E27" s="50" t="inlineStr">
        <is>
          <t>ARLA 32</t>
        </is>
      </c>
      <c r="F27" s="51" t="n">
        <v>417000</v>
      </c>
      <c r="G27" s="52" t="n">
        <v>24</v>
      </c>
      <c r="H27" s="53" t="n">
        <v>91.2</v>
      </c>
      <c r="I27" s="54">
        <f>IF(OR(G27="",G27=0),"",H27/G27)</f>
        <v/>
      </c>
      <c r="J27" s="55">
        <f>IF(E27="","",IFERROR(VLOOKUP(E27,Listas!$A$2:$B$12,2,FALSE),""))</f>
        <v/>
      </c>
      <c r="K27" s="56">
        <f>IF(B27="","",DATE(YEAR(B27),MONTH(B27),1))</f>
        <v/>
      </c>
      <c r="L27" s="50" t="inlineStr">
        <is>
          <t>Posto Rota 277</t>
        </is>
      </c>
      <c r="M27" s="57" t="inlineStr">
        <is>
          <t>10812</t>
        </is>
      </c>
      <c r="N27" s="50" t="n"/>
    </row>
    <row r="28">
      <c r="B28" s="49" t="n">
        <v>46294</v>
      </c>
      <c r="C28" s="50" t="inlineStr">
        <is>
          <t>ABC1D23</t>
        </is>
      </c>
      <c r="D28" s="50" t="inlineStr">
        <is>
          <t>Ana Souza</t>
        </is>
      </c>
      <c r="E28" s="50" t="inlineStr">
        <is>
          <t>Abastecimento</t>
        </is>
      </c>
      <c r="F28" s="51" t="n">
        <v>46250</v>
      </c>
      <c r="G28" s="52" t="n">
        <v>39</v>
      </c>
      <c r="H28" s="53" t="n">
        <v>230.1</v>
      </c>
      <c r="I28" s="54">
        <f>IF(OR(G28="",G28=0),"",H28/G28)</f>
        <v/>
      </c>
      <c r="J28" s="55">
        <f>IF(E28="","",IFERROR(VLOOKUP(E28,Listas!$A$2:$B$12,2,FALSE),""))</f>
        <v/>
      </c>
      <c r="K28" s="56">
        <f>IF(B28="","",DATE(YEAR(B28),MONTH(B28),1))</f>
        <v/>
      </c>
      <c r="L28" s="50" t="inlineStr">
        <is>
          <t>Posto Centro</t>
        </is>
      </c>
      <c r="M28" s="57" t="inlineStr">
        <is>
          <t>5790</t>
        </is>
      </c>
      <c r="N28" s="50" t="inlineStr">
        <is>
          <t>Tanque cheio</t>
        </is>
      </c>
    </row>
    <row r="29">
      <c r="B29" s="49" t="n"/>
      <c r="C29" s="50" t="n"/>
      <c r="D29" s="50" t="n"/>
      <c r="E29" s="50" t="n"/>
      <c r="F29" s="51" t="n"/>
      <c r="G29" s="52" t="n"/>
      <c r="H29" s="53" t="n"/>
      <c r="I29" s="54">
        <f>IF(OR(G29="",G29=0),"",H29/G29)</f>
        <v/>
      </c>
      <c r="J29" s="55">
        <f>IF(E29="","",IFERROR(VLOOKUP(E29,Listas!$A$2:$B$12,2,FALSE),""))</f>
        <v/>
      </c>
      <c r="K29" s="56">
        <f>IF(B29="","",DATE(YEAR(B29),MONTH(B29),1))</f>
        <v/>
      </c>
      <c r="L29" s="50" t="n"/>
      <c r="M29" s="57" t="n"/>
      <c r="N29" s="50" t="n"/>
    </row>
    <row r="30">
      <c r="B30" s="49" t="n"/>
      <c r="C30" s="50" t="n"/>
      <c r="D30" s="50" t="n"/>
      <c r="E30" s="50" t="n"/>
      <c r="F30" s="51" t="n"/>
      <c r="G30" s="52" t="n"/>
      <c r="H30" s="53" t="n"/>
      <c r="I30" s="54">
        <f>IF(OR(G30="",G30=0),"",H30/G30)</f>
        <v/>
      </c>
      <c r="J30" s="55">
        <f>IF(E30="","",IFERROR(VLOOKUP(E30,Listas!$A$2:$B$12,2,FALSE),""))</f>
        <v/>
      </c>
      <c r="K30" s="56">
        <f>IF(B30="","",DATE(YEAR(B30),MONTH(B30),1))</f>
        <v/>
      </c>
      <c r="L30" s="50" t="n"/>
      <c r="M30" s="57" t="n"/>
      <c r="N30" s="50" t="n"/>
    </row>
    <row r="31">
      <c r="B31" s="49" t="n"/>
      <c r="C31" s="50" t="n"/>
      <c r="D31" s="50" t="n"/>
      <c r="E31" s="50" t="n"/>
      <c r="F31" s="51" t="n"/>
      <c r="G31" s="52" t="n"/>
      <c r="H31" s="53" t="n"/>
      <c r="I31" s="54">
        <f>IF(OR(G31="",G31=0),"",H31/G31)</f>
        <v/>
      </c>
      <c r="J31" s="55">
        <f>IF(E31="","",IFERROR(VLOOKUP(E31,Listas!$A$2:$B$12,2,FALSE),""))</f>
        <v/>
      </c>
      <c r="K31" s="56">
        <f>IF(B31="","",DATE(YEAR(B31),MONTH(B31),1))</f>
        <v/>
      </c>
      <c r="L31" s="50" t="n"/>
      <c r="M31" s="57" t="n"/>
      <c r="N31" s="50" t="n"/>
    </row>
    <row r="32">
      <c r="B32" s="49" t="n"/>
      <c r="C32" s="50" t="n"/>
      <c r="D32" s="50" t="n"/>
      <c r="E32" s="50" t="n"/>
      <c r="F32" s="51" t="n"/>
      <c r="G32" s="52" t="n"/>
      <c r="H32" s="53" t="n"/>
      <c r="I32" s="54">
        <f>IF(OR(G32="",G32=0),"",H32/G32)</f>
        <v/>
      </c>
      <c r="J32" s="55">
        <f>IF(E32="","",IFERROR(VLOOKUP(E32,Listas!$A$2:$B$12,2,FALSE),""))</f>
        <v/>
      </c>
      <c r="K32" s="56">
        <f>IF(B32="","",DATE(YEAR(B32),MONTH(B32),1))</f>
        <v/>
      </c>
      <c r="L32" s="50" t="n"/>
      <c r="M32" s="57" t="n"/>
      <c r="N32" s="50" t="n"/>
    </row>
    <row r="33">
      <c r="B33" s="49" t="n"/>
      <c r="C33" s="50" t="n"/>
      <c r="D33" s="50" t="n"/>
      <c r="E33" s="50" t="n"/>
      <c r="F33" s="51" t="n"/>
      <c r="G33" s="52" t="n"/>
      <c r="H33" s="53" t="n"/>
      <c r="I33" s="54">
        <f>IF(OR(G33="",G33=0),"",H33/G33)</f>
        <v/>
      </c>
      <c r="J33" s="55">
        <f>IF(E33="","",IFERROR(VLOOKUP(E33,Listas!$A$2:$B$12,2,FALSE),""))</f>
        <v/>
      </c>
      <c r="K33" s="56">
        <f>IF(B33="","",DATE(YEAR(B33),MONTH(B33),1))</f>
        <v/>
      </c>
      <c r="L33" s="50" t="n"/>
      <c r="M33" s="57" t="n"/>
      <c r="N33" s="50" t="n"/>
    </row>
    <row r="34">
      <c r="B34" s="49" t="n"/>
      <c r="C34" s="50" t="n"/>
      <c r="D34" s="50" t="n"/>
      <c r="E34" s="50" t="n"/>
      <c r="F34" s="51" t="n"/>
      <c r="G34" s="52" t="n"/>
      <c r="H34" s="53" t="n"/>
      <c r="I34" s="54">
        <f>IF(OR(G34="",G34=0),"",H34/G34)</f>
        <v/>
      </c>
      <c r="J34" s="55">
        <f>IF(E34="","",IFERROR(VLOOKUP(E34,Listas!$A$2:$B$12,2,FALSE),""))</f>
        <v/>
      </c>
      <c r="K34" s="56">
        <f>IF(B34="","",DATE(YEAR(B34),MONTH(B34),1))</f>
        <v/>
      </c>
      <c r="L34" s="50" t="n"/>
      <c r="M34" s="57" t="n"/>
      <c r="N34" s="50" t="n"/>
    </row>
    <row r="35">
      <c r="B35" s="49" t="n"/>
      <c r="C35" s="50" t="n"/>
      <c r="D35" s="50" t="n"/>
      <c r="E35" s="50" t="n"/>
      <c r="F35" s="51" t="n"/>
      <c r="G35" s="52" t="n"/>
      <c r="H35" s="53" t="n"/>
      <c r="I35" s="54">
        <f>IF(OR(G35="",G35=0),"",H35/G35)</f>
        <v/>
      </c>
      <c r="J35" s="55">
        <f>IF(E35="","",IFERROR(VLOOKUP(E35,Listas!$A$2:$B$12,2,FALSE),""))</f>
        <v/>
      </c>
      <c r="K35" s="56">
        <f>IF(B35="","",DATE(YEAR(B35),MONTH(B35),1))</f>
        <v/>
      </c>
      <c r="L35" s="50" t="n"/>
      <c r="M35" s="57" t="n"/>
      <c r="N35" s="50" t="n"/>
    </row>
    <row r="36">
      <c r="B36" s="49" t="n"/>
      <c r="C36" s="50" t="n"/>
      <c r="D36" s="50" t="n"/>
      <c r="E36" s="50" t="n"/>
      <c r="F36" s="51" t="n"/>
      <c r="G36" s="52" t="n"/>
      <c r="H36" s="53" t="n"/>
      <c r="I36" s="54">
        <f>IF(OR(G36="",G36=0),"",H36/G36)</f>
        <v/>
      </c>
      <c r="J36" s="55">
        <f>IF(E36="","",IFERROR(VLOOKUP(E36,Listas!$A$2:$B$12,2,FALSE),""))</f>
        <v/>
      </c>
      <c r="K36" s="56">
        <f>IF(B36="","",DATE(YEAR(B36),MONTH(B36),1))</f>
        <v/>
      </c>
      <c r="L36" s="50" t="n"/>
      <c r="M36" s="57" t="n"/>
      <c r="N36" s="50" t="n"/>
    </row>
    <row r="37">
      <c r="B37" s="49" t="n"/>
      <c r="C37" s="50" t="n"/>
      <c r="D37" s="50" t="n"/>
      <c r="E37" s="50" t="n"/>
      <c r="F37" s="51" t="n"/>
      <c r="G37" s="52" t="n"/>
      <c r="H37" s="53" t="n"/>
      <c r="I37" s="54">
        <f>IF(OR(G37="",G37=0),"",H37/G37)</f>
        <v/>
      </c>
      <c r="J37" s="55">
        <f>IF(E37="","",IFERROR(VLOOKUP(E37,Listas!$A$2:$B$12,2,FALSE),""))</f>
        <v/>
      </c>
      <c r="K37" s="56">
        <f>IF(B37="","",DATE(YEAR(B37),MONTH(B37),1))</f>
        <v/>
      </c>
      <c r="L37" s="50" t="n"/>
      <c r="M37" s="57" t="n"/>
      <c r="N37" s="50" t="n"/>
    </row>
    <row r="38">
      <c r="B38" s="49" t="n"/>
      <c r="C38" s="50" t="n"/>
      <c r="D38" s="50" t="n"/>
      <c r="E38" s="50" t="n"/>
      <c r="F38" s="51" t="n"/>
      <c r="G38" s="52" t="n"/>
      <c r="H38" s="53" t="n"/>
      <c r="I38" s="54">
        <f>IF(OR(G38="",G38=0),"",H38/G38)</f>
        <v/>
      </c>
      <c r="J38" s="55">
        <f>IF(E38="","",IFERROR(VLOOKUP(E38,Listas!$A$2:$B$12,2,FALSE),""))</f>
        <v/>
      </c>
      <c r="K38" s="56">
        <f>IF(B38="","",DATE(YEAR(B38),MONTH(B38),1))</f>
        <v/>
      </c>
      <c r="L38" s="50" t="n"/>
      <c r="M38" s="57" t="n"/>
      <c r="N38" s="50" t="n"/>
    </row>
    <row r="39">
      <c r="B39" s="49" t="n"/>
      <c r="C39" s="50" t="n"/>
      <c r="D39" s="50" t="n"/>
      <c r="E39" s="50" t="n"/>
      <c r="F39" s="51" t="n"/>
      <c r="G39" s="52" t="n"/>
      <c r="H39" s="53" t="n"/>
      <c r="I39" s="54">
        <f>IF(OR(G39="",G39=0),"",H39/G39)</f>
        <v/>
      </c>
      <c r="J39" s="55">
        <f>IF(E39="","",IFERROR(VLOOKUP(E39,Listas!$A$2:$B$12,2,FALSE),""))</f>
        <v/>
      </c>
      <c r="K39" s="56">
        <f>IF(B39="","",DATE(YEAR(B39),MONTH(B39),1))</f>
        <v/>
      </c>
      <c r="L39" s="50" t="n"/>
      <c r="M39" s="57" t="n"/>
      <c r="N39" s="50" t="n"/>
    </row>
    <row r="40">
      <c r="B40" s="49" t="n"/>
      <c r="C40" s="50" t="n"/>
      <c r="D40" s="50" t="n"/>
      <c r="E40" s="50" t="n"/>
      <c r="F40" s="51" t="n"/>
      <c r="G40" s="52" t="n"/>
      <c r="H40" s="53" t="n"/>
      <c r="I40" s="54">
        <f>IF(OR(G40="",G40=0),"",H40/G40)</f>
        <v/>
      </c>
      <c r="J40" s="55">
        <f>IF(E40="","",IFERROR(VLOOKUP(E40,Listas!$A$2:$B$12,2,FALSE),""))</f>
        <v/>
      </c>
      <c r="K40" s="56">
        <f>IF(B40="","",DATE(YEAR(B40),MONTH(B40),1))</f>
        <v/>
      </c>
      <c r="L40" s="50" t="n"/>
      <c r="M40" s="57" t="n"/>
      <c r="N40" s="50" t="n"/>
    </row>
    <row r="41">
      <c r="B41" s="49" t="n"/>
      <c r="C41" s="50" t="n"/>
      <c r="D41" s="50" t="n"/>
      <c r="E41" s="50" t="n"/>
      <c r="F41" s="51" t="n"/>
      <c r="G41" s="52" t="n"/>
      <c r="H41" s="53" t="n"/>
      <c r="I41" s="54">
        <f>IF(OR(G41="",G41=0),"",H41/G41)</f>
        <v/>
      </c>
      <c r="J41" s="55">
        <f>IF(E41="","",IFERROR(VLOOKUP(E41,Listas!$A$2:$B$12,2,FALSE),""))</f>
        <v/>
      </c>
      <c r="K41" s="56">
        <f>IF(B41="","",DATE(YEAR(B41),MONTH(B41),1))</f>
        <v/>
      </c>
      <c r="L41" s="50" t="n"/>
      <c r="M41" s="57" t="n"/>
      <c r="N41" s="50" t="n"/>
    </row>
    <row r="42">
      <c r="B42" s="49" t="n"/>
      <c r="C42" s="50" t="n"/>
      <c r="D42" s="50" t="n"/>
      <c r="E42" s="50" t="n"/>
      <c r="F42" s="51" t="n"/>
      <c r="G42" s="52" t="n"/>
      <c r="H42" s="53" t="n"/>
      <c r="I42" s="54">
        <f>IF(OR(G42="",G42=0),"",H42/G42)</f>
        <v/>
      </c>
      <c r="J42" s="55">
        <f>IF(E42="","",IFERROR(VLOOKUP(E42,Listas!$A$2:$B$12,2,FALSE),""))</f>
        <v/>
      </c>
      <c r="K42" s="56">
        <f>IF(B42="","",DATE(YEAR(B42),MONTH(B42),1))</f>
        <v/>
      </c>
      <c r="L42" s="50" t="n"/>
      <c r="M42" s="57" t="n"/>
      <c r="N42" s="50" t="n"/>
    </row>
    <row r="43">
      <c r="B43" s="49" t="n"/>
      <c r="C43" s="50" t="n"/>
      <c r="D43" s="50" t="n"/>
      <c r="E43" s="50" t="n"/>
      <c r="F43" s="51" t="n"/>
      <c r="G43" s="52" t="n"/>
      <c r="H43" s="53" t="n"/>
      <c r="I43" s="54">
        <f>IF(OR(G43="",G43=0),"",H43/G43)</f>
        <v/>
      </c>
      <c r="J43" s="55">
        <f>IF(E43="","",IFERROR(VLOOKUP(E43,Listas!$A$2:$B$12,2,FALSE),""))</f>
        <v/>
      </c>
      <c r="K43" s="56">
        <f>IF(B43="","",DATE(YEAR(B43),MONTH(B43),1))</f>
        <v/>
      </c>
      <c r="L43" s="50" t="n"/>
      <c r="M43" s="57" t="n"/>
      <c r="N43" s="50" t="n"/>
    </row>
    <row r="44">
      <c r="B44" s="49" t="n"/>
      <c r="C44" s="50" t="n"/>
      <c r="D44" s="50" t="n"/>
      <c r="E44" s="50" t="n"/>
      <c r="F44" s="51" t="n"/>
      <c r="G44" s="52" t="n"/>
      <c r="H44" s="53" t="n"/>
      <c r="I44" s="54">
        <f>IF(OR(G44="",G44=0),"",H44/G44)</f>
        <v/>
      </c>
      <c r="J44" s="55">
        <f>IF(E44="","",IFERROR(VLOOKUP(E44,Listas!$A$2:$B$12,2,FALSE),""))</f>
        <v/>
      </c>
      <c r="K44" s="56">
        <f>IF(B44="","",DATE(YEAR(B44),MONTH(B44),1))</f>
        <v/>
      </c>
      <c r="L44" s="50" t="n"/>
      <c r="M44" s="57" t="n"/>
      <c r="N44" s="50" t="n"/>
    </row>
    <row r="45">
      <c r="B45" s="49" t="n"/>
      <c r="C45" s="50" t="n"/>
      <c r="D45" s="50" t="n"/>
      <c r="E45" s="50" t="n"/>
      <c r="F45" s="51" t="n"/>
      <c r="G45" s="52" t="n"/>
      <c r="H45" s="53" t="n"/>
      <c r="I45" s="54">
        <f>IF(OR(G45="",G45=0),"",H45/G45)</f>
        <v/>
      </c>
      <c r="J45" s="55">
        <f>IF(E45="","",IFERROR(VLOOKUP(E45,Listas!$A$2:$B$12,2,FALSE),""))</f>
        <v/>
      </c>
      <c r="K45" s="56">
        <f>IF(B45="","",DATE(YEAR(B45),MONTH(B45),1))</f>
        <v/>
      </c>
      <c r="L45" s="50" t="n"/>
      <c r="M45" s="57" t="n"/>
      <c r="N45" s="50" t="n"/>
    </row>
    <row r="46">
      <c r="B46" s="49" t="n"/>
      <c r="C46" s="50" t="n"/>
      <c r="D46" s="50" t="n"/>
      <c r="E46" s="50" t="n"/>
      <c r="F46" s="51" t="n"/>
      <c r="G46" s="52" t="n"/>
      <c r="H46" s="53" t="n"/>
      <c r="I46" s="54">
        <f>IF(OR(G46="",G46=0),"",H46/G46)</f>
        <v/>
      </c>
      <c r="J46" s="55">
        <f>IF(E46="","",IFERROR(VLOOKUP(E46,Listas!$A$2:$B$12,2,FALSE),""))</f>
        <v/>
      </c>
      <c r="K46" s="56">
        <f>IF(B46="","",DATE(YEAR(B46),MONTH(B46),1))</f>
        <v/>
      </c>
      <c r="L46" s="50" t="n"/>
      <c r="M46" s="57" t="n"/>
      <c r="N46" s="50" t="n"/>
    </row>
    <row r="47">
      <c r="B47" s="49" t="n"/>
      <c r="C47" s="50" t="n"/>
      <c r="D47" s="50" t="n"/>
      <c r="E47" s="50" t="n"/>
      <c r="F47" s="51" t="n"/>
      <c r="G47" s="52" t="n"/>
      <c r="H47" s="53" t="n"/>
      <c r="I47" s="54">
        <f>IF(OR(G47="",G47=0),"",H47/G47)</f>
        <v/>
      </c>
      <c r="J47" s="55">
        <f>IF(E47="","",IFERROR(VLOOKUP(E47,Listas!$A$2:$B$12,2,FALSE),""))</f>
        <v/>
      </c>
      <c r="K47" s="56">
        <f>IF(B47="","",DATE(YEAR(B47),MONTH(B47),1))</f>
        <v/>
      </c>
      <c r="L47" s="50" t="n"/>
      <c r="M47" s="57" t="n"/>
      <c r="N47" s="50" t="n"/>
    </row>
    <row r="48">
      <c r="B48" s="49" t="n"/>
      <c r="C48" s="50" t="n"/>
      <c r="D48" s="50" t="n"/>
      <c r="E48" s="50" t="n"/>
      <c r="F48" s="51" t="n"/>
      <c r="G48" s="52" t="n"/>
      <c r="H48" s="53" t="n"/>
      <c r="I48" s="54">
        <f>IF(OR(G48="",G48=0),"",H48/G48)</f>
        <v/>
      </c>
      <c r="J48" s="55">
        <f>IF(E48="","",IFERROR(VLOOKUP(E48,Listas!$A$2:$B$12,2,FALSE),""))</f>
        <v/>
      </c>
      <c r="K48" s="56">
        <f>IF(B48="","",DATE(YEAR(B48),MONTH(B48),1))</f>
        <v/>
      </c>
      <c r="L48" s="50" t="n"/>
      <c r="M48" s="57" t="n"/>
      <c r="N48" s="50" t="n"/>
    </row>
    <row r="49">
      <c r="B49" s="49" t="n"/>
      <c r="C49" s="50" t="n"/>
      <c r="D49" s="50" t="n"/>
      <c r="E49" s="50" t="n"/>
      <c r="F49" s="51" t="n"/>
      <c r="G49" s="52" t="n"/>
      <c r="H49" s="53" t="n"/>
      <c r="I49" s="54">
        <f>IF(OR(G49="",G49=0),"",H49/G49)</f>
        <v/>
      </c>
      <c r="J49" s="55">
        <f>IF(E49="","",IFERROR(VLOOKUP(E49,Listas!$A$2:$B$12,2,FALSE),""))</f>
        <v/>
      </c>
      <c r="K49" s="56">
        <f>IF(B49="","",DATE(YEAR(B49),MONTH(B49),1))</f>
        <v/>
      </c>
      <c r="L49" s="50" t="n"/>
      <c r="M49" s="57" t="n"/>
      <c r="N49" s="50" t="n"/>
    </row>
    <row r="50">
      <c r="B50" s="49" t="n"/>
      <c r="C50" s="50" t="n"/>
      <c r="D50" s="50" t="n"/>
      <c r="E50" s="50" t="n"/>
      <c r="F50" s="51" t="n"/>
      <c r="G50" s="52" t="n"/>
      <c r="H50" s="53" t="n"/>
      <c r="I50" s="54">
        <f>IF(OR(G50="",G50=0),"",H50/G50)</f>
        <v/>
      </c>
      <c r="J50" s="55">
        <f>IF(E50="","",IFERROR(VLOOKUP(E50,Listas!$A$2:$B$12,2,FALSE),""))</f>
        <v/>
      </c>
      <c r="K50" s="56">
        <f>IF(B50="","",DATE(YEAR(B50),MONTH(B50),1))</f>
        <v/>
      </c>
      <c r="L50" s="50" t="n"/>
      <c r="M50" s="57" t="n"/>
      <c r="N50" s="50" t="n"/>
    </row>
    <row r="51">
      <c r="B51" s="49" t="n"/>
      <c r="C51" s="50" t="n"/>
      <c r="D51" s="50" t="n"/>
      <c r="E51" s="50" t="n"/>
      <c r="F51" s="51" t="n"/>
      <c r="G51" s="52" t="n"/>
      <c r="H51" s="53" t="n"/>
      <c r="I51" s="54">
        <f>IF(OR(G51="",G51=0),"",H51/G51)</f>
        <v/>
      </c>
      <c r="J51" s="55">
        <f>IF(E51="","",IFERROR(VLOOKUP(E51,Listas!$A$2:$B$12,2,FALSE),""))</f>
        <v/>
      </c>
      <c r="K51" s="56">
        <f>IF(B51="","",DATE(YEAR(B51),MONTH(B51),1))</f>
        <v/>
      </c>
      <c r="L51" s="50" t="n"/>
      <c r="M51" s="57" t="n"/>
      <c r="N51" s="50" t="n"/>
    </row>
    <row r="52">
      <c r="B52" s="49" t="n"/>
      <c r="C52" s="50" t="n"/>
      <c r="D52" s="50" t="n"/>
      <c r="E52" s="50" t="n"/>
      <c r="F52" s="51" t="n"/>
      <c r="G52" s="52" t="n"/>
      <c r="H52" s="53" t="n"/>
      <c r="I52" s="54">
        <f>IF(OR(G52="",G52=0),"",H52/G52)</f>
        <v/>
      </c>
      <c r="J52" s="55">
        <f>IF(E52="","",IFERROR(VLOOKUP(E52,Listas!$A$2:$B$12,2,FALSE),""))</f>
        <v/>
      </c>
      <c r="K52" s="56">
        <f>IF(B52="","",DATE(YEAR(B52),MONTH(B52),1))</f>
        <v/>
      </c>
      <c r="L52" s="50" t="n"/>
      <c r="M52" s="57" t="n"/>
      <c r="N52" s="50" t="n"/>
    </row>
    <row r="53">
      <c r="B53" s="49" t="n"/>
      <c r="C53" s="50" t="n"/>
      <c r="D53" s="50" t="n"/>
      <c r="E53" s="50" t="n"/>
      <c r="F53" s="51" t="n"/>
      <c r="G53" s="52" t="n"/>
      <c r="H53" s="53" t="n"/>
      <c r="I53" s="54">
        <f>IF(OR(G53="",G53=0),"",H53/G53)</f>
        <v/>
      </c>
      <c r="J53" s="55">
        <f>IF(E53="","",IFERROR(VLOOKUP(E53,Listas!$A$2:$B$12,2,FALSE),""))</f>
        <v/>
      </c>
      <c r="K53" s="56">
        <f>IF(B53="","",DATE(YEAR(B53),MONTH(B53),1))</f>
        <v/>
      </c>
      <c r="L53" s="50" t="n"/>
      <c r="M53" s="57" t="n"/>
      <c r="N53" s="50" t="n"/>
    </row>
    <row r="54">
      <c r="B54" s="49" t="n"/>
      <c r="C54" s="50" t="n"/>
      <c r="D54" s="50" t="n"/>
      <c r="E54" s="50" t="n"/>
      <c r="F54" s="51" t="n"/>
      <c r="G54" s="52" t="n"/>
      <c r="H54" s="53" t="n"/>
      <c r="I54" s="54">
        <f>IF(OR(G54="",G54=0),"",H54/G54)</f>
        <v/>
      </c>
      <c r="J54" s="55">
        <f>IF(E54="","",IFERROR(VLOOKUP(E54,Listas!$A$2:$B$12,2,FALSE),""))</f>
        <v/>
      </c>
      <c r="K54" s="56">
        <f>IF(B54="","",DATE(YEAR(B54),MONTH(B54),1))</f>
        <v/>
      </c>
      <c r="L54" s="50" t="n"/>
      <c r="M54" s="57" t="n"/>
      <c r="N54" s="50" t="n"/>
    </row>
    <row r="55">
      <c r="B55" s="49" t="n"/>
      <c r="C55" s="50" t="n"/>
      <c r="D55" s="50" t="n"/>
      <c r="E55" s="50" t="n"/>
      <c r="F55" s="51" t="n"/>
      <c r="G55" s="52" t="n"/>
      <c r="H55" s="53" t="n"/>
      <c r="I55" s="54">
        <f>IF(OR(G55="",G55=0),"",H55/G55)</f>
        <v/>
      </c>
      <c r="J55" s="55">
        <f>IF(E55="","",IFERROR(VLOOKUP(E55,Listas!$A$2:$B$12,2,FALSE),""))</f>
        <v/>
      </c>
      <c r="K55" s="56">
        <f>IF(B55="","",DATE(YEAR(B55),MONTH(B55),1))</f>
        <v/>
      </c>
      <c r="L55" s="50" t="n"/>
      <c r="M55" s="57" t="n"/>
      <c r="N55" s="50" t="n"/>
    </row>
    <row r="56">
      <c r="B56" s="49" t="n"/>
      <c r="C56" s="50" t="n"/>
      <c r="D56" s="50" t="n"/>
      <c r="E56" s="50" t="n"/>
      <c r="F56" s="51" t="n"/>
      <c r="G56" s="52" t="n"/>
      <c r="H56" s="53" t="n"/>
      <c r="I56" s="54">
        <f>IF(OR(G56="",G56=0),"",H56/G56)</f>
        <v/>
      </c>
      <c r="J56" s="55">
        <f>IF(E56="","",IFERROR(VLOOKUP(E56,Listas!$A$2:$B$12,2,FALSE),""))</f>
        <v/>
      </c>
      <c r="K56" s="56">
        <f>IF(B56="","",DATE(YEAR(B56),MONTH(B56),1))</f>
        <v/>
      </c>
      <c r="L56" s="50" t="n"/>
      <c r="M56" s="57" t="n"/>
      <c r="N56" s="50" t="n"/>
    </row>
    <row r="57">
      <c r="B57" s="49" t="n"/>
      <c r="C57" s="50" t="n"/>
      <c r="D57" s="50" t="n"/>
      <c r="E57" s="50" t="n"/>
      <c r="F57" s="51" t="n"/>
      <c r="G57" s="52" t="n"/>
      <c r="H57" s="53" t="n"/>
      <c r="I57" s="54">
        <f>IF(OR(G57="",G57=0),"",H57/G57)</f>
        <v/>
      </c>
      <c r="J57" s="55">
        <f>IF(E57="","",IFERROR(VLOOKUP(E57,Listas!$A$2:$B$12,2,FALSE),""))</f>
        <v/>
      </c>
      <c r="K57" s="56">
        <f>IF(B57="","",DATE(YEAR(B57),MONTH(B57),1))</f>
        <v/>
      </c>
      <c r="L57" s="50" t="n"/>
      <c r="M57" s="57" t="n"/>
      <c r="N57" s="50" t="n"/>
    </row>
    <row r="58">
      <c r="B58" s="49" t="n"/>
      <c r="C58" s="50" t="n"/>
      <c r="D58" s="50" t="n"/>
      <c r="E58" s="50" t="n"/>
      <c r="F58" s="51" t="n"/>
      <c r="G58" s="52" t="n"/>
      <c r="H58" s="53" t="n"/>
      <c r="I58" s="54">
        <f>IF(OR(G58="",G58=0),"",H58/G58)</f>
        <v/>
      </c>
      <c r="J58" s="55">
        <f>IF(E58="","",IFERROR(VLOOKUP(E58,Listas!$A$2:$B$12,2,FALSE),""))</f>
        <v/>
      </c>
      <c r="K58" s="56">
        <f>IF(B58="","",DATE(YEAR(B58),MONTH(B58),1))</f>
        <v/>
      </c>
      <c r="L58" s="50" t="n"/>
      <c r="M58" s="57" t="n"/>
      <c r="N58" s="50" t="n"/>
    </row>
    <row r="59">
      <c r="B59" s="49" t="n"/>
      <c r="C59" s="50" t="n"/>
      <c r="D59" s="50" t="n"/>
      <c r="E59" s="50" t="n"/>
      <c r="F59" s="51" t="n"/>
      <c r="G59" s="52" t="n"/>
      <c r="H59" s="53" t="n"/>
      <c r="I59" s="54">
        <f>IF(OR(G59="",G59=0),"",H59/G59)</f>
        <v/>
      </c>
      <c r="J59" s="55">
        <f>IF(E59="","",IFERROR(VLOOKUP(E59,Listas!$A$2:$B$12,2,FALSE),""))</f>
        <v/>
      </c>
      <c r="K59" s="56">
        <f>IF(B59="","",DATE(YEAR(B59),MONTH(B59),1))</f>
        <v/>
      </c>
      <c r="L59" s="50" t="n"/>
      <c r="M59" s="57" t="n"/>
      <c r="N59" s="50" t="n"/>
    </row>
    <row r="60">
      <c r="B60" s="49" t="n"/>
      <c r="C60" s="50" t="n"/>
      <c r="D60" s="50" t="n"/>
      <c r="E60" s="50" t="n"/>
      <c r="F60" s="51" t="n"/>
      <c r="G60" s="52" t="n"/>
      <c r="H60" s="53" t="n"/>
      <c r="I60" s="54">
        <f>IF(OR(G60="",G60=0),"",H60/G60)</f>
        <v/>
      </c>
      <c r="J60" s="55">
        <f>IF(E60="","",IFERROR(VLOOKUP(E60,Listas!$A$2:$B$12,2,FALSE),""))</f>
        <v/>
      </c>
      <c r="K60" s="56">
        <f>IF(B60="","",DATE(YEAR(B60),MONTH(B60),1))</f>
        <v/>
      </c>
      <c r="L60" s="50" t="n"/>
      <c r="M60" s="57" t="n"/>
      <c r="N60" s="50" t="n"/>
    </row>
    <row r="61">
      <c r="B61" s="49" t="n"/>
      <c r="C61" s="50" t="n"/>
      <c r="D61" s="50" t="n"/>
      <c r="E61" s="50" t="n"/>
      <c r="F61" s="51" t="n"/>
      <c r="G61" s="52" t="n"/>
      <c r="H61" s="53" t="n"/>
      <c r="I61" s="54">
        <f>IF(OR(G61="",G61=0),"",H61/G61)</f>
        <v/>
      </c>
      <c r="J61" s="55">
        <f>IF(E61="","",IFERROR(VLOOKUP(E61,Listas!$A$2:$B$12,2,FALSE),""))</f>
        <v/>
      </c>
      <c r="K61" s="56">
        <f>IF(B61="","",DATE(YEAR(B61),MONTH(B61),1))</f>
        <v/>
      </c>
      <c r="L61" s="50" t="n"/>
      <c r="M61" s="57" t="n"/>
      <c r="N61" s="50" t="n"/>
    </row>
    <row r="62">
      <c r="B62" s="49" t="n"/>
      <c r="C62" s="50" t="n"/>
      <c r="D62" s="50" t="n"/>
      <c r="E62" s="50" t="n"/>
      <c r="F62" s="51" t="n"/>
      <c r="G62" s="52" t="n"/>
      <c r="H62" s="53" t="n"/>
      <c r="I62" s="54">
        <f>IF(OR(G62="",G62=0),"",H62/G62)</f>
        <v/>
      </c>
      <c r="J62" s="55">
        <f>IF(E62="","",IFERROR(VLOOKUP(E62,Listas!$A$2:$B$12,2,FALSE),""))</f>
        <v/>
      </c>
      <c r="K62" s="56">
        <f>IF(B62="","",DATE(YEAR(B62),MONTH(B62),1))</f>
        <v/>
      </c>
      <c r="L62" s="50" t="n"/>
      <c r="M62" s="57" t="n"/>
      <c r="N62" s="50" t="n"/>
    </row>
    <row r="63">
      <c r="B63" s="49" t="n"/>
      <c r="C63" s="50" t="n"/>
      <c r="D63" s="50" t="n"/>
      <c r="E63" s="50" t="n"/>
      <c r="F63" s="51" t="n"/>
      <c r="G63" s="52" t="n"/>
      <c r="H63" s="53" t="n"/>
      <c r="I63" s="54">
        <f>IF(OR(G63="",G63=0),"",H63/G63)</f>
        <v/>
      </c>
      <c r="J63" s="55">
        <f>IF(E63="","",IFERROR(VLOOKUP(E63,Listas!$A$2:$B$12,2,FALSE),""))</f>
        <v/>
      </c>
      <c r="K63" s="56">
        <f>IF(B63="","",DATE(YEAR(B63),MONTH(B63),1))</f>
        <v/>
      </c>
      <c r="L63" s="50" t="n"/>
      <c r="M63" s="57" t="n"/>
      <c r="N63" s="50" t="n"/>
    </row>
    <row r="64">
      <c r="B64" s="49" t="n"/>
      <c r="C64" s="50" t="n"/>
      <c r="D64" s="50" t="n"/>
      <c r="E64" s="50" t="n"/>
      <c r="F64" s="51" t="n"/>
      <c r="G64" s="52" t="n"/>
      <c r="H64" s="53" t="n"/>
      <c r="I64" s="54">
        <f>IF(OR(G64="",G64=0),"",H64/G64)</f>
        <v/>
      </c>
      <c r="J64" s="55">
        <f>IF(E64="","",IFERROR(VLOOKUP(E64,Listas!$A$2:$B$12,2,FALSE),""))</f>
        <v/>
      </c>
      <c r="K64" s="56">
        <f>IF(B64="","",DATE(YEAR(B64),MONTH(B64),1))</f>
        <v/>
      </c>
      <c r="L64" s="50" t="n"/>
      <c r="M64" s="57" t="n"/>
      <c r="N64" s="50" t="n"/>
    </row>
    <row r="65">
      <c r="B65" s="49" t="n"/>
      <c r="C65" s="50" t="n"/>
      <c r="D65" s="50" t="n"/>
      <c r="E65" s="50" t="n"/>
      <c r="F65" s="51" t="n"/>
      <c r="G65" s="52" t="n"/>
      <c r="H65" s="53" t="n"/>
      <c r="I65" s="54">
        <f>IF(OR(G65="",G65=0),"",H65/G65)</f>
        <v/>
      </c>
      <c r="J65" s="55">
        <f>IF(E65="","",IFERROR(VLOOKUP(E65,Listas!$A$2:$B$12,2,FALSE),""))</f>
        <v/>
      </c>
      <c r="K65" s="56">
        <f>IF(B65="","",DATE(YEAR(B65),MONTH(B65),1))</f>
        <v/>
      </c>
      <c r="L65" s="50" t="n"/>
      <c r="M65" s="57" t="n"/>
      <c r="N65" s="50" t="n"/>
    </row>
    <row r="66">
      <c r="B66" s="49" t="n"/>
      <c r="C66" s="50" t="n"/>
      <c r="D66" s="50" t="n"/>
      <c r="E66" s="50" t="n"/>
      <c r="F66" s="51" t="n"/>
      <c r="G66" s="52" t="n"/>
      <c r="H66" s="53" t="n"/>
      <c r="I66" s="54">
        <f>IF(OR(G66="",G66=0),"",H66/G66)</f>
        <v/>
      </c>
      <c r="J66" s="55">
        <f>IF(E66="","",IFERROR(VLOOKUP(E66,Listas!$A$2:$B$12,2,FALSE),""))</f>
        <v/>
      </c>
      <c r="K66" s="56">
        <f>IF(B66="","",DATE(YEAR(B66),MONTH(B66),1))</f>
        <v/>
      </c>
      <c r="L66" s="50" t="n"/>
      <c r="M66" s="57" t="n"/>
      <c r="N66" s="50" t="n"/>
    </row>
    <row r="67">
      <c r="B67" s="49" t="n"/>
      <c r="C67" s="50" t="n"/>
      <c r="D67" s="50" t="n"/>
      <c r="E67" s="50" t="n"/>
      <c r="F67" s="51" t="n"/>
      <c r="G67" s="52" t="n"/>
      <c r="H67" s="53" t="n"/>
      <c r="I67" s="54">
        <f>IF(OR(G67="",G67=0),"",H67/G67)</f>
        <v/>
      </c>
      <c r="J67" s="55">
        <f>IF(E67="","",IFERROR(VLOOKUP(E67,Listas!$A$2:$B$12,2,FALSE),""))</f>
        <v/>
      </c>
      <c r="K67" s="56">
        <f>IF(B67="","",DATE(YEAR(B67),MONTH(B67),1))</f>
        <v/>
      </c>
      <c r="L67" s="50" t="n"/>
      <c r="M67" s="57" t="n"/>
      <c r="N67" s="50" t="n"/>
    </row>
    <row r="68">
      <c r="B68" s="49" t="n"/>
      <c r="C68" s="50" t="n"/>
      <c r="D68" s="50" t="n"/>
      <c r="E68" s="50" t="n"/>
      <c r="F68" s="51" t="n"/>
      <c r="G68" s="52" t="n"/>
      <c r="H68" s="53" t="n"/>
      <c r="I68" s="54">
        <f>IF(OR(G68="",G68=0),"",H68/G68)</f>
        <v/>
      </c>
      <c r="J68" s="55">
        <f>IF(E68="","",IFERROR(VLOOKUP(E68,Listas!$A$2:$B$12,2,FALSE),""))</f>
        <v/>
      </c>
      <c r="K68" s="56">
        <f>IF(B68="","",DATE(YEAR(B68),MONTH(B68),1))</f>
        <v/>
      </c>
      <c r="L68" s="50" t="n"/>
      <c r="M68" s="57" t="n"/>
      <c r="N68" s="50" t="n"/>
    </row>
    <row r="69">
      <c r="B69" s="49" t="n"/>
      <c r="C69" s="50" t="n"/>
      <c r="D69" s="50" t="n"/>
      <c r="E69" s="50" t="n"/>
      <c r="F69" s="51" t="n"/>
      <c r="G69" s="52" t="n"/>
      <c r="H69" s="53" t="n"/>
      <c r="I69" s="54">
        <f>IF(OR(G69="",G69=0),"",H69/G69)</f>
        <v/>
      </c>
      <c r="J69" s="55">
        <f>IF(E69="","",IFERROR(VLOOKUP(E69,Listas!$A$2:$B$12,2,FALSE),""))</f>
        <v/>
      </c>
      <c r="K69" s="56">
        <f>IF(B69="","",DATE(YEAR(B69),MONTH(B69),1))</f>
        <v/>
      </c>
      <c r="L69" s="50" t="n"/>
      <c r="M69" s="57" t="n"/>
      <c r="N69" s="50" t="n"/>
    </row>
    <row r="70">
      <c r="B70" s="49" t="n"/>
      <c r="C70" s="50" t="n"/>
      <c r="D70" s="50" t="n"/>
      <c r="E70" s="50" t="n"/>
      <c r="F70" s="51" t="n"/>
      <c r="G70" s="52" t="n"/>
      <c r="H70" s="53" t="n"/>
      <c r="I70" s="54">
        <f>IF(OR(G70="",G70=0),"",H70/G70)</f>
        <v/>
      </c>
      <c r="J70" s="55">
        <f>IF(E70="","",IFERROR(VLOOKUP(E70,Listas!$A$2:$B$12,2,FALSE),""))</f>
        <v/>
      </c>
      <c r="K70" s="56">
        <f>IF(B70="","",DATE(YEAR(B70),MONTH(B70),1))</f>
        <v/>
      </c>
      <c r="L70" s="50" t="n"/>
      <c r="M70" s="57" t="n"/>
      <c r="N70" s="50" t="n"/>
    </row>
    <row r="71">
      <c r="B71" s="49" t="n"/>
      <c r="C71" s="50" t="n"/>
      <c r="D71" s="50" t="n"/>
      <c r="E71" s="50" t="n"/>
      <c r="F71" s="51" t="n"/>
      <c r="G71" s="52" t="n"/>
      <c r="H71" s="53" t="n"/>
      <c r="I71" s="54">
        <f>IF(OR(G71="",G71=0),"",H71/G71)</f>
        <v/>
      </c>
      <c r="J71" s="55">
        <f>IF(E71="","",IFERROR(VLOOKUP(E71,Listas!$A$2:$B$12,2,FALSE),""))</f>
        <v/>
      </c>
      <c r="K71" s="56">
        <f>IF(B71="","",DATE(YEAR(B71),MONTH(B71),1))</f>
        <v/>
      </c>
      <c r="L71" s="50" t="n"/>
      <c r="M71" s="57" t="n"/>
      <c r="N71" s="50" t="n"/>
    </row>
    <row r="72">
      <c r="B72" s="49" t="n"/>
      <c r="C72" s="50" t="n"/>
      <c r="D72" s="50" t="n"/>
      <c r="E72" s="50" t="n"/>
      <c r="F72" s="51" t="n"/>
      <c r="G72" s="52" t="n"/>
      <c r="H72" s="53" t="n"/>
      <c r="I72" s="54">
        <f>IF(OR(G72="",G72=0),"",H72/G72)</f>
        <v/>
      </c>
      <c r="J72" s="55">
        <f>IF(E72="","",IFERROR(VLOOKUP(E72,Listas!$A$2:$B$12,2,FALSE),""))</f>
        <v/>
      </c>
      <c r="K72" s="56">
        <f>IF(B72="","",DATE(YEAR(B72),MONTH(B72),1))</f>
        <v/>
      </c>
      <c r="L72" s="50" t="n"/>
      <c r="M72" s="57" t="n"/>
      <c r="N72" s="50" t="n"/>
    </row>
    <row r="73">
      <c r="B73" s="49" t="n"/>
      <c r="C73" s="50" t="n"/>
      <c r="D73" s="50" t="n"/>
      <c r="E73" s="50" t="n"/>
      <c r="F73" s="51" t="n"/>
      <c r="G73" s="52" t="n"/>
      <c r="H73" s="53" t="n"/>
      <c r="I73" s="54">
        <f>IF(OR(G73="",G73=0),"",H73/G73)</f>
        <v/>
      </c>
      <c r="J73" s="55">
        <f>IF(E73="","",IFERROR(VLOOKUP(E73,Listas!$A$2:$B$12,2,FALSE),""))</f>
        <v/>
      </c>
      <c r="K73" s="56">
        <f>IF(B73="","",DATE(YEAR(B73),MONTH(B73),1))</f>
        <v/>
      </c>
      <c r="L73" s="50" t="n"/>
      <c r="M73" s="57" t="n"/>
      <c r="N73" s="50" t="n"/>
    </row>
    <row r="74">
      <c r="B74" s="49" t="n"/>
      <c r="C74" s="50" t="n"/>
      <c r="D74" s="50" t="n"/>
      <c r="E74" s="50" t="n"/>
      <c r="F74" s="51" t="n"/>
      <c r="G74" s="52" t="n"/>
      <c r="H74" s="53" t="n"/>
      <c r="I74" s="54">
        <f>IF(OR(G74="",G74=0),"",H74/G74)</f>
        <v/>
      </c>
      <c r="J74" s="55">
        <f>IF(E74="","",IFERROR(VLOOKUP(E74,Listas!$A$2:$B$12,2,FALSE),""))</f>
        <v/>
      </c>
      <c r="K74" s="56">
        <f>IF(B74="","",DATE(YEAR(B74),MONTH(B74),1))</f>
        <v/>
      </c>
      <c r="L74" s="50" t="n"/>
      <c r="M74" s="57" t="n"/>
      <c r="N74" s="50" t="n"/>
    </row>
    <row r="75">
      <c r="B75" s="49" t="n"/>
      <c r="C75" s="50" t="n"/>
      <c r="D75" s="50" t="n"/>
      <c r="E75" s="50" t="n"/>
      <c r="F75" s="51" t="n"/>
      <c r="G75" s="52" t="n"/>
      <c r="H75" s="53" t="n"/>
      <c r="I75" s="54">
        <f>IF(OR(G75="",G75=0),"",H75/G75)</f>
        <v/>
      </c>
      <c r="J75" s="55">
        <f>IF(E75="","",IFERROR(VLOOKUP(E75,Listas!$A$2:$B$12,2,FALSE),""))</f>
        <v/>
      </c>
      <c r="K75" s="56">
        <f>IF(B75="","",DATE(YEAR(B75),MONTH(B75),1))</f>
        <v/>
      </c>
      <c r="L75" s="50" t="n"/>
      <c r="M75" s="57" t="n"/>
      <c r="N75" s="50" t="n"/>
    </row>
    <row r="76">
      <c r="B76" s="49" t="n"/>
      <c r="C76" s="50" t="n"/>
      <c r="D76" s="50" t="n"/>
      <c r="E76" s="50" t="n"/>
      <c r="F76" s="51" t="n"/>
      <c r="G76" s="52" t="n"/>
      <c r="H76" s="53" t="n"/>
      <c r="I76" s="54">
        <f>IF(OR(G76="",G76=0),"",H76/G76)</f>
        <v/>
      </c>
      <c r="J76" s="55">
        <f>IF(E76="","",IFERROR(VLOOKUP(E76,Listas!$A$2:$B$12,2,FALSE),""))</f>
        <v/>
      </c>
      <c r="K76" s="56">
        <f>IF(B76="","",DATE(YEAR(B76),MONTH(B76),1))</f>
        <v/>
      </c>
      <c r="L76" s="50" t="n"/>
      <c r="M76" s="57" t="n"/>
      <c r="N76" s="50" t="n"/>
    </row>
    <row r="77">
      <c r="B77" s="49" t="n"/>
      <c r="C77" s="50" t="n"/>
      <c r="D77" s="50" t="n"/>
      <c r="E77" s="50" t="n"/>
      <c r="F77" s="51" t="n"/>
      <c r="G77" s="52" t="n"/>
      <c r="H77" s="53" t="n"/>
      <c r="I77" s="54">
        <f>IF(OR(G77="",G77=0),"",H77/G77)</f>
        <v/>
      </c>
      <c r="J77" s="55">
        <f>IF(E77="","",IFERROR(VLOOKUP(E77,Listas!$A$2:$B$12,2,FALSE),""))</f>
        <v/>
      </c>
      <c r="K77" s="56">
        <f>IF(B77="","",DATE(YEAR(B77),MONTH(B77),1))</f>
        <v/>
      </c>
      <c r="L77" s="50" t="n"/>
      <c r="M77" s="57" t="n"/>
      <c r="N77" s="50" t="n"/>
    </row>
    <row r="78">
      <c r="B78" s="49" t="n"/>
      <c r="C78" s="50" t="n"/>
      <c r="D78" s="50" t="n"/>
      <c r="E78" s="50" t="n"/>
      <c r="F78" s="51" t="n"/>
      <c r="G78" s="52" t="n"/>
      <c r="H78" s="53" t="n"/>
      <c r="I78" s="54">
        <f>IF(OR(G78="",G78=0),"",H78/G78)</f>
        <v/>
      </c>
      <c r="J78" s="55">
        <f>IF(E78="","",IFERROR(VLOOKUP(E78,Listas!$A$2:$B$12,2,FALSE),""))</f>
        <v/>
      </c>
      <c r="K78" s="56">
        <f>IF(B78="","",DATE(YEAR(B78),MONTH(B78),1))</f>
        <v/>
      </c>
      <c r="L78" s="50" t="n"/>
      <c r="M78" s="57" t="n"/>
      <c r="N78" s="50" t="n"/>
    </row>
    <row r="79">
      <c r="B79" s="49" t="n"/>
      <c r="C79" s="50" t="n"/>
      <c r="D79" s="50" t="n"/>
      <c r="E79" s="50" t="n"/>
      <c r="F79" s="51" t="n"/>
      <c r="G79" s="52" t="n"/>
      <c r="H79" s="53" t="n"/>
      <c r="I79" s="54">
        <f>IF(OR(G79="",G79=0),"",H79/G79)</f>
        <v/>
      </c>
      <c r="J79" s="55">
        <f>IF(E79="","",IFERROR(VLOOKUP(E79,Listas!$A$2:$B$12,2,FALSE),""))</f>
        <v/>
      </c>
      <c r="K79" s="56">
        <f>IF(B79="","",DATE(YEAR(B79),MONTH(B79),1))</f>
        <v/>
      </c>
      <c r="L79" s="50" t="n"/>
      <c r="M79" s="57" t="n"/>
      <c r="N79" s="50" t="n"/>
    </row>
    <row r="80">
      <c r="B80" s="49" t="n"/>
      <c r="C80" s="50" t="n"/>
      <c r="D80" s="50" t="n"/>
      <c r="E80" s="50" t="n"/>
      <c r="F80" s="51" t="n"/>
      <c r="G80" s="52" t="n"/>
      <c r="H80" s="53" t="n"/>
      <c r="I80" s="54">
        <f>IF(OR(G80="",G80=0),"",H80/G80)</f>
        <v/>
      </c>
      <c r="J80" s="55">
        <f>IF(E80="","",IFERROR(VLOOKUP(E80,Listas!$A$2:$B$12,2,FALSE),""))</f>
        <v/>
      </c>
      <c r="K80" s="56">
        <f>IF(B80="","",DATE(YEAR(B80),MONTH(B80),1))</f>
        <v/>
      </c>
      <c r="L80" s="50" t="n"/>
      <c r="M80" s="57" t="n"/>
      <c r="N80" s="50" t="n"/>
    </row>
    <row r="81">
      <c r="B81" s="49" t="n"/>
      <c r="C81" s="50" t="n"/>
      <c r="D81" s="50" t="n"/>
      <c r="E81" s="50" t="n"/>
      <c r="F81" s="51" t="n"/>
      <c r="G81" s="52" t="n"/>
      <c r="H81" s="53" t="n"/>
      <c r="I81" s="54">
        <f>IF(OR(G81="",G81=0),"",H81/G81)</f>
        <v/>
      </c>
      <c r="J81" s="55">
        <f>IF(E81="","",IFERROR(VLOOKUP(E81,Listas!$A$2:$B$12,2,FALSE),""))</f>
        <v/>
      </c>
      <c r="K81" s="56">
        <f>IF(B81="","",DATE(YEAR(B81),MONTH(B81),1))</f>
        <v/>
      </c>
      <c r="L81" s="50" t="n"/>
      <c r="M81" s="57" t="n"/>
      <c r="N81" s="50" t="n"/>
    </row>
    <row r="82">
      <c r="B82" s="49" t="n"/>
      <c r="C82" s="50" t="n"/>
      <c r="D82" s="50" t="n"/>
      <c r="E82" s="50" t="n"/>
      <c r="F82" s="51" t="n"/>
      <c r="G82" s="52" t="n"/>
      <c r="H82" s="53" t="n"/>
      <c r="I82" s="54">
        <f>IF(OR(G82="",G82=0),"",H82/G82)</f>
        <v/>
      </c>
      <c r="J82" s="55">
        <f>IF(E82="","",IFERROR(VLOOKUP(E82,Listas!$A$2:$B$12,2,FALSE),""))</f>
        <v/>
      </c>
      <c r="K82" s="56">
        <f>IF(B82="","",DATE(YEAR(B82),MONTH(B82),1))</f>
        <v/>
      </c>
      <c r="L82" s="50" t="n"/>
      <c r="M82" s="57" t="n"/>
      <c r="N82" s="50" t="n"/>
    </row>
    <row r="83">
      <c r="B83" s="49" t="n"/>
      <c r="C83" s="50" t="n"/>
      <c r="D83" s="50" t="n"/>
      <c r="E83" s="50" t="n"/>
      <c r="F83" s="51" t="n"/>
      <c r="G83" s="52" t="n"/>
      <c r="H83" s="53" t="n"/>
      <c r="I83" s="54">
        <f>IF(OR(G83="",G83=0),"",H83/G83)</f>
        <v/>
      </c>
      <c r="J83" s="55">
        <f>IF(E83="","",IFERROR(VLOOKUP(E83,Listas!$A$2:$B$12,2,FALSE),""))</f>
        <v/>
      </c>
      <c r="K83" s="56">
        <f>IF(B83="","",DATE(YEAR(B83),MONTH(B83),1))</f>
        <v/>
      </c>
      <c r="L83" s="50" t="n"/>
      <c r="M83" s="57" t="n"/>
      <c r="N83" s="50" t="n"/>
    </row>
    <row r="84">
      <c r="B84" s="49" t="n"/>
      <c r="C84" s="50" t="n"/>
      <c r="D84" s="50" t="n"/>
      <c r="E84" s="50" t="n"/>
      <c r="F84" s="51" t="n"/>
      <c r="G84" s="52" t="n"/>
      <c r="H84" s="53" t="n"/>
      <c r="I84" s="54">
        <f>IF(OR(G84="",G84=0),"",H84/G84)</f>
        <v/>
      </c>
      <c r="J84" s="55">
        <f>IF(E84="","",IFERROR(VLOOKUP(E84,Listas!$A$2:$B$12,2,FALSE),""))</f>
        <v/>
      </c>
      <c r="K84" s="56">
        <f>IF(B84="","",DATE(YEAR(B84),MONTH(B84),1))</f>
        <v/>
      </c>
      <c r="L84" s="50" t="n"/>
      <c r="M84" s="57" t="n"/>
      <c r="N84" s="50" t="n"/>
    </row>
    <row r="85">
      <c r="B85" s="49" t="n"/>
      <c r="C85" s="50" t="n"/>
      <c r="D85" s="50" t="n"/>
      <c r="E85" s="50" t="n"/>
      <c r="F85" s="51" t="n"/>
      <c r="G85" s="52" t="n"/>
      <c r="H85" s="53" t="n"/>
      <c r="I85" s="54">
        <f>IF(OR(G85="",G85=0),"",H85/G85)</f>
        <v/>
      </c>
      <c r="J85" s="55">
        <f>IF(E85="","",IFERROR(VLOOKUP(E85,Listas!$A$2:$B$12,2,FALSE),""))</f>
        <v/>
      </c>
      <c r="K85" s="56">
        <f>IF(B85="","",DATE(YEAR(B85),MONTH(B85),1))</f>
        <v/>
      </c>
      <c r="L85" s="50" t="n"/>
      <c r="M85" s="57" t="n"/>
      <c r="N85" s="50" t="n"/>
    </row>
    <row r="86">
      <c r="B86" s="49" t="n"/>
      <c r="C86" s="50" t="n"/>
      <c r="D86" s="50" t="n"/>
      <c r="E86" s="50" t="n"/>
      <c r="F86" s="51" t="n"/>
      <c r="G86" s="52" t="n"/>
      <c r="H86" s="53" t="n"/>
      <c r="I86" s="54">
        <f>IF(OR(G86="",G86=0),"",H86/G86)</f>
        <v/>
      </c>
      <c r="J86" s="55">
        <f>IF(E86="","",IFERROR(VLOOKUP(E86,Listas!$A$2:$B$12,2,FALSE),""))</f>
        <v/>
      </c>
      <c r="K86" s="56">
        <f>IF(B86="","",DATE(YEAR(B86),MONTH(B86),1))</f>
        <v/>
      </c>
      <c r="L86" s="50" t="n"/>
      <c r="M86" s="57" t="n"/>
      <c r="N86" s="50" t="n"/>
    </row>
    <row r="87">
      <c r="B87" s="49" t="n"/>
      <c r="C87" s="50" t="n"/>
      <c r="D87" s="50" t="n"/>
      <c r="E87" s="50" t="n"/>
      <c r="F87" s="51" t="n"/>
      <c r="G87" s="52" t="n"/>
      <c r="H87" s="53" t="n"/>
      <c r="I87" s="54">
        <f>IF(OR(G87="",G87=0),"",H87/G87)</f>
        <v/>
      </c>
      <c r="J87" s="55">
        <f>IF(E87="","",IFERROR(VLOOKUP(E87,Listas!$A$2:$B$12,2,FALSE),""))</f>
        <v/>
      </c>
      <c r="K87" s="56">
        <f>IF(B87="","",DATE(YEAR(B87),MONTH(B87),1))</f>
        <v/>
      </c>
      <c r="L87" s="50" t="n"/>
      <c r="M87" s="57" t="n"/>
      <c r="N87" s="50" t="n"/>
    </row>
    <row r="88">
      <c r="B88" s="49" t="n"/>
      <c r="C88" s="50" t="n"/>
      <c r="D88" s="50" t="n"/>
      <c r="E88" s="50" t="n"/>
      <c r="F88" s="51" t="n"/>
      <c r="G88" s="52" t="n"/>
      <c r="H88" s="53" t="n"/>
      <c r="I88" s="54">
        <f>IF(OR(G88="",G88=0),"",H88/G88)</f>
        <v/>
      </c>
      <c r="J88" s="55">
        <f>IF(E88="","",IFERROR(VLOOKUP(E88,Listas!$A$2:$B$12,2,FALSE),""))</f>
        <v/>
      </c>
      <c r="K88" s="56">
        <f>IF(B88="","",DATE(YEAR(B88),MONTH(B88),1))</f>
        <v/>
      </c>
      <c r="L88" s="50" t="n"/>
      <c r="M88" s="57" t="n"/>
      <c r="N88" s="50" t="n"/>
    </row>
    <row r="89">
      <c r="B89" s="49" t="n"/>
      <c r="C89" s="50" t="n"/>
      <c r="D89" s="50" t="n"/>
      <c r="E89" s="50" t="n"/>
      <c r="F89" s="51" t="n"/>
      <c r="G89" s="52" t="n"/>
      <c r="H89" s="53" t="n"/>
      <c r="I89" s="54">
        <f>IF(OR(G89="",G89=0),"",H89/G89)</f>
        <v/>
      </c>
      <c r="J89" s="55">
        <f>IF(E89="","",IFERROR(VLOOKUP(E89,Listas!$A$2:$B$12,2,FALSE),""))</f>
        <v/>
      </c>
      <c r="K89" s="56">
        <f>IF(B89="","",DATE(YEAR(B89),MONTH(B89),1))</f>
        <v/>
      </c>
      <c r="L89" s="50" t="n"/>
      <c r="M89" s="57" t="n"/>
      <c r="N89" s="50" t="n"/>
    </row>
    <row r="90">
      <c r="B90" s="49" t="n"/>
      <c r="C90" s="50" t="n"/>
      <c r="D90" s="50" t="n"/>
      <c r="E90" s="50" t="n"/>
      <c r="F90" s="51" t="n"/>
      <c r="G90" s="52" t="n"/>
      <c r="H90" s="53" t="n"/>
      <c r="I90" s="54">
        <f>IF(OR(G90="",G90=0),"",H90/G90)</f>
        <v/>
      </c>
      <c r="J90" s="55">
        <f>IF(E90="","",IFERROR(VLOOKUP(E90,Listas!$A$2:$B$12,2,FALSE),""))</f>
        <v/>
      </c>
      <c r="K90" s="56">
        <f>IF(B90="","",DATE(YEAR(B90),MONTH(B90),1))</f>
        <v/>
      </c>
      <c r="L90" s="50" t="n"/>
      <c r="M90" s="57" t="n"/>
      <c r="N90" s="50" t="n"/>
    </row>
    <row r="91">
      <c r="B91" s="49" t="n"/>
      <c r="C91" s="50" t="n"/>
      <c r="D91" s="50" t="n"/>
      <c r="E91" s="50" t="n"/>
      <c r="F91" s="51" t="n"/>
      <c r="G91" s="52" t="n"/>
      <c r="H91" s="53" t="n"/>
      <c r="I91" s="54">
        <f>IF(OR(G91="",G91=0),"",H91/G91)</f>
        <v/>
      </c>
      <c r="J91" s="55">
        <f>IF(E91="","",IFERROR(VLOOKUP(E91,Listas!$A$2:$B$12,2,FALSE),""))</f>
        <v/>
      </c>
      <c r="K91" s="56">
        <f>IF(B91="","",DATE(YEAR(B91),MONTH(B91),1))</f>
        <v/>
      </c>
      <c r="L91" s="50" t="n"/>
      <c r="M91" s="57" t="n"/>
      <c r="N91" s="50" t="n"/>
    </row>
    <row r="92">
      <c r="B92" s="49" t="n"/>
      <c r="C92" s="50" t="n"/>
      <c r="D92" s="50" t="n"/>
      <c r="E92" s="50" t="n"/>
      <c r="F92" s="51" t="n"/>
      <c r="G92" s="52" t="n"/>
      <c r="H92" s="53" t="n"/>
      <c r="I92" s="54">
        <f>IF(OR(G92="",G92=0),"",H92/G92)</f>
        <v/>
      </c>
      <c r="J92" s="55">
        <f>IF(E92="","",IFERROR(VLOOKUP(E92,Listas!$A$2:$B$12,2,FALSE),""))</f>
        <v/>
      </c>
      <c r="K92" s="56">
        <f>IF(B92="","",DATE(YEAR(B92),MONTH(B92),1))</f>
        <v/>
      </c>
      <c r="L92" s="50" t="n"/>
      <c r="M92" s="57" t="n"/>
      <c r="N92" s="50" t="n"/>
    </row>
    <row r="93">
      <c r="B93" s="49" t="n"/>
      <c r="C93" s="50" t="n"/>
      <c r="D93" s="50" t="n"/>
      <c r="E93" s="50" t="n"/>
      <c r="F93" s="51" t="n"/>
      <c r="G93" s="52" t="n"/>
      <c r="H93" s="53" t="n"/>
      <c r="I93" s="54">
        <f>IF(OR(G93="",G93=0),"",H93/G93)</f>
        <v/>
      </c>
      <c r="J93" s="55">
        <f>IF(E93="","",IFERROR(VLOOKUP(E93,Listas!$A$2:$B$12,2,FALSE),""))</f>
        <v/>
      </c>
      <c r="K93" s="56">
        <f>IF(B93="","",DATE(YEAR(B93),MONTH(B93),1))</f>
        <v/>
      </c>
      <c r="L93" s="50" t="n"/>
      <c r="M93" s="57" t="n"/>
      <c r="N93" s="50" t="n"/>
    </row>
    <row r="94">
      <c r="B94" s="49" t="n"/>
      <c r="C94" s="50" t="n"/>
      <c r="D94" s="50" t="n"/>
      <c r="E94" s="50" t="n"/>
      <c r="F94" s="51" t="n"/>
      <c r="G94" s="52" t="n"/>
      <c r="H94" s="53" t="n"/>
      <c r="I94" s="54">
        <f>IF(OR(G94="",G94=0),"",H94/G94)</f>
        <v/>
      </c>
      <c r="J94" s="55">
        <f>IF(E94="","",IFERROR(VLOOKUP(E94,Listas!$A$2:$B$12,2,FALSE),""))</f>
        <v/>
      </c>
      <c r="K94" s="56">
        <f>IF(B94="","",DATE(YEAR(B94),MONTH(B94),1))</f>
        <v/>
      </c>
      <c r="L94" s="50" t="n"/>
      <c r="M94" s="57" t="n"/>
      <c r="N94" s="50" t="n"/>
    </row>
    <row r="95">
      <c r="B95" s="49" t="n"/>
      <c r="C95" s="50" t="n"/>
      <c r="D95" s="50" t="n"/>
      <c r="E95" s="50" t="n"/>
      <c r="F95" s="51" t="n"/>
      <c r="G95" s="52" t="n"/>
      <c r="H95" s="53" t="n"/>
      <c r="I95" s="54">
        <f>IF(OR(G95="",G95=0),"",H95/G95)</f>
        <v/>
      </c>
      <c r="J95" s="55">
        <f>IF(E95="","",IFERROR(VLOOKUP(E95,Listas!$A$2:$B$12,2,FALSE),""))</f>
        <v/>
      </c>
      <c r="K95" s="56">
        <f>IF(B95="","",DATE(YEAR(B95),MONTH(B95),1))</f>
        <v/>
      </c>
      <c r="L95" s="50" t="n"/>
      <c r="M95" s="57" t="n"/>
      <c r="N95" s="50" t="n"/>
    </row>
    <row r="96">
      <c r="B96" s="49" t="n"/>
      <c r="C96" s="50" t="n"/>
      <c r="D96" s="50" t="n"/>
      <c r="E96" s="50" t="n"/>
      <c r="F96" s="51" t="n"/>
      <c r="G96" s="52" t="n"/>
      <c r="H96" s="53" t="n"/>
      <c r="I96" s="54">
        <f>IF(OR(G96="",G96=0),"",H96/G96)</f>
        <v/>
      </c>
      <c r="J96" s="55">
        <f>IF(E96="","",IFERROR(VLOOKUP(E96,Listas!$A$2:$B$12,2,FALSE),""))</f>
        <v/>
      </c>
      <c r="K96" s="56">
        <f>IF(B96="","",DATE(YEAR(B96),MONTH(B96),1))</f>
        <v/>
      </c>
      <c r="L96" s="50" t="n"/>
      <c r="M96" s="57" t="n"/>
      <c r="N96" s="50" t="n"/>
    </row>
    <row r="97">
      <c r="B97" s="49" t="n"/>
      <c r="C97" s="50" t="n"/>
      <c r="D97" s="50" t="n"/>
      <c r="E97" s="50" t="n"/>
      <c r="F97" s="51" t="n"/>
      <c r="G97" s="52" t="n"/>
      <c r="H97" s="53" t="n"/>
      <c r="I97" s="54">
        <f>IF(OR(G97="",G97=0),"",H97/G97)</f>
        <v/>
      </c>
      <c r="J97" s="55">
        <f>IF(E97="","",IFERROR(VLOOKUP(E97,Listas!$A$2:$B$12,2,FALSE),""))</f>
        <v/>
      </c>
      <c r="K97" s="56">
        <f>IF(B97="","",DATE(YEAR(B97),MONTH(B97),1))</f>
        <v/>
      </c>
      <c r="L97" s="50" t="n"/>
      <c r="M97" s="57" t="n"/>
      <c r="N97" s="50" t="n"/>
    </row>
    <row r="98">
      <c r="B98" s="49" t="n"/>
      <c r="C98" s="50" t="n"/>
      <c r="D98" s="50" t="n"/>
      <c r="E98" s="50" t="n"/>
      <c r="F98" s="51" t="n"/>
      <c r="G98" s="52" t="n"/>
      <c r="H98" s="53" t="n"/>
      <c r="I98" s="54">
        <f>IF(OR(G98="",G98=0),"",H98/G98)</f>
        <v/>
      </c>
      <c r="J98" s="55">
        <f>IF(E98="","",IFERROR(VLOOKUP(E98,Listas!$A$2:$B$12,2,FALSE),""))</f>
        <v/>
      </c>
      <c r="K98" s="56">
        <f>IF(B98="","",DATE(YEAR(B98),MONTH(B98),1))</f>
        <v/>
      </c>
      <c r="L98" s="50" t="n"/>
      <c r="M98" s="57" t="n"/>
      <c r="N98" s="50" t="n"/>
    </row>
    <row r="99">
      <c r="B99" s="49" t="n"/>
      <c r="C99" s="50" t="n"/>
      <c r="D99" s="50" t="n"/>
      <c r="E99" s="50" t="n"/>
      <c r="F99" s="51" t="n"/>
      <c r="G99" s="52" t="n"/>
      <c r="H99" s="53" t="n"/>
      <c r="I99" s="54">
        <f>IF(OR(G99="",G99=0),"",H99/G99)</f>
        <v/>
      </c>
      <c r="J99" s="55">
        <f>IF(E99="","",IFERROR(VLOOKUP(E99,Listas!$A$2:$B$12,2,FALSE),""))</f>
        <v/>
      </c>
      <c r="K99" s="56">
        <f>IF(B99="","",DATE(YEAR(B99),MONTH(B99),1))</f>
        <v/>
      </c>
      <c r="L99" s="50" t="n"/>
      <c r="M99" s="57" t="n"/>
      <c r="N99" s="50" t="n"/>
    </row>
    <row r="100">
      <c r="B100" s="49" t="n"/>
      <c r="C100" s="50" t="n"/>
      <c r="D100" s="50" t="n"/>
      <c r="E100" s="50" t="n"/>
      <c r="F100" s="51" t="n"/>
      <c r="G100" s="52" t="n"/>
      <c r="H100" s="53" t="n"/>
      <c r="I100" s="54">
        <f>IF(OR(G100="",G100=0),"",H100/G100)</f>
        <v/>
      </c>
      <c r="J100" s="55">
        <f>IF(E100="","",IFERROR(VLOOKUP(E100,Listas!$A$2:$B$12,2,FALSE),""))</f>
        <v/>
      </c>
      <c r="K100" s="56">
        <f>IF(B100="","",DATE(YEAR(B100),MONTH(B100),1))</f>
        <v/>
      </c>
      <c r="L100" s="50" t="n"/>
      <c r="M100" s="57" t="n"/>
      <c r="N100" s="50" t="n"/>
    </row>
    <row r="101">
      <c r="B101" s="49" t="n"/>
      <c r="C101" s="50" t="n"/>
      <c r="D101" s="50" t="n"/>
      <c r="E101" s="50" t="n"/>
      <c r="F101" s="51" t="n"/>
      <c r="G101" s="52" t="n"/>
      <c r="H101" s="53" t="n"/>
      <c r="I101" s="54">
        <f>IF(OR(G101="",G101=0),"",H101/G101)</f>
        <v/>
      </c>
      <c r="J101" s="55">
        <f>IF(E101="","",IFERROR(VLOOKUP(E101,Listas!$A$2:$B$12,2,FALSE),""))</f>
        <v/>
      </c>
      <c r="K101" s="56">
        <f>IF(B101="","",DATE(YEAR(B101),MONTH(B101),1))</f>
        <v/>
      </c>
      <c r="L101" s="50" t="n"/>
      <c r="M101" s="57" t="n"/>
      <c r="N101" s="50" t="n"/>
    </row>
    <row r="102">
      <c r="B102" s="49" t="n"/>
      <c r="C102" s="50" t="n"/>
      <c r="D102" s="50" t="n"/>
      <c r="E102" s="50" t="n"/>
      <c r="F102" s="51" t="n"/>
      <c r="G102" s="52" t="n"/>
      <c r="H102" s="53" t="n"/>
      <c r="I102" s="54">
        <f>IF(OR(G102="",G102=0),"",H102/G102)</f>
        <v/>
      </c>
      <c r="J102" s="55">
        <f>IF(E102="","",IFERROR(VLOOKUP(E102,Listas!$A$2:$B$12,2,FALSE),""))</f>
        <v/>
      </c>
      <c r="K102" s="56">
        <f>IF(B102="","",DATE(YEAR(B102),MONTH(B102),1))</f>
        <v/>
      </c>
      <c r="L102" s="50" t="n"/>
      <c r="M102" s="57" t="n"/>
      <c r="N102" s="50" t="n"/>
    </row>
    <row r="103">
      <c r="B103" s="49" t="n"/>
      <c r="C103" s="50" t="n"/>
      <c r="D103" s="50" t="n"/>
      <c r="E103" s="50" t="n"/>
      <c r="F103" s="51" t="n"/>
      <c r="G103" s="52" t="n"/>
      <c r="H103" s="53" t="n"/>
      <c r="I103" s="54">
        <f>IF(OR(G103="",G103=0),"",H103/G103)</f>
        <v/>
      </c>
      <c r="J103" s="55">
        <f>IF(E103="","",IFERROR(VLOOKUP(E103,Listas!$A$2:$B$12,2,FALSE),""))</f>
        <v/>
      </c>
      <c r="K103" s="56">
        <f>IF(B103="","",DATE(YEAR(B103),MONTH(B103),1))</f>
        <v/>
      </c>
      <c r="L103" s="50" t="n"/>
      <c r="M103" s="57" t="n"/>
      <c r="N103" s="50" t="n"/>
    </row>
    <row r="104">
      <c r="B104" s="49" t="n"/>
      <c r="C104" s="50" t="n"/>
      <c r="D104" s="50" t="n"/>
      <c r="E104" s="50" t="n"/>
      <c r="F104" s="51" t="n"/>
      <c r="G104" s="52" t="n"/>
      <c r="H104" s="53" t="n"/>
      <c r="I104" s="54">
        <f>IF(OR(G104="",G104=0),"",H104/G104)</f>
        <v/>
      </c>
      <c r="J104" s="55">
        <f>IF(E104="","",IFERROR(VLOOKUP(E104,Listas!$A$2:$B$12,2,FALSE),""))</f>
        <v/>
      </c>
      <c r="K104" s="56">
        <f>IF(B104="","",DATE(YEAR(B104),MONTH(B104),1))</f>
        <v/>
      </c>
      <c r="L104" s="50" t="n"/>
      <c r="M104" s="57" t="n"/>
      <c r="N104" s="50" t="n"/>
    </row>
    <row r="105">
      <c r="B105" s="49" t="n"/>
      <c r="C105" s="50" t="n"/>
      <c r="D105" s="50" t="n"/>
      <c r="E105" s="50" t="n"/>
      <c r="F105" s="51" t="n"/>
      <c r="G105" s="52" t="n"/>
      <c r="H105" s="53" t="n"/>
      <c r="I105" s="54">
        <f>IF(OR(G105="",G105=0),"",H105/G105)</f>
        <v/>
      </c>
      <c r="J105" s="55">
        <f>IF(E105="","",IFERROR(VLOOKUP(E105,Listas!$A$2:$B$12,2,FALSE),""))</f>
        <v/>
      </c>
      <c r="K105" s="56">
        <f>IF(B105="","",DATE(YEAR(B105),MONTH(B105),1))</f>
        <v/>
      </c>
      <c r="L105" s="50" t="n"/>
      <c r="M105" s="57" t="n"/>
      <c r="N105" s="50" t="n"/>
    </row>
    <row r="106">
      <c r="B106" s="49" t="n"/>
      <c r="C106" s="50" t="n"/>
      <c r="D106" s="50" t="n"/>
      <c r="E106" s="50" t="n"/>
      <c r="F106" s="51" t="n"/>
      <c r="G106" s="52" t="n"/>
      <c r="H106" s="53" t="n"/>
      <c r="I106" s="54">
        <f>IF(OR(G106="",G106=0),"",H106/G106)</f>
        <v/>
      </c>
      <c r="J106" s="55">
        <f>IF(E106="","",IFERROR(VLOOKUP(E106,Listas!$A$2:$B$12,2,FALSE),""))</f>
        <v/>
      </c>
      <c r="K106" s="56">
        <f>IF(B106="","",DATE(YEAR(B106),MONTH(B106),1))</f>
        <v/>
      </c>
      <c r="L106" s="50" t="n"/>
      <c r="M106" s="57" t="n"/>
      <c r="N106" s="50" t="n"/>
    </row>
    <row r="107">
      <c r="B107" s="49" t="n"/>
      <c r="C107" s="50" t="n"/>
      <c r="D107" s="50" t="n"/>
      <c r="E107" s="50" t="n"/>
      <c r="F107" s="51" t="n"/>
      <c r="G107" s="52" t="n"/>
      <c r="H107" s="53" t="n"/>
      <c r="I107" s="54">
        <f>IF(OR(G107="",G107=0),"",H107/G107)</f>
        <v/>
      </c>
      <c r="J107" s="55">
        <f>IF(E107="","",IFERROR(VLOOKUP(E107,Listas!$A$2:$B$12,2,FALSE),""))</f>
        <v/>
      </c>
      <c r="K107" s="56">
        <f>IF(B107="","",DATE(YEAR(B107),MONTH(B107),1))</f>
        <v/>
      </c>
      <c r="L107" s="50" t="n"/>
      <c r="M107" s="57" t="n"/>
      <c r="N107" s="50" t="n"/>
    </row>
    <row r="108">
      <c r="B108" s="49" t="n"/>
      <c r="C108" s="50" t="n"/>
      <c r="D108" s="50" t="n"/>
      <c r="E108" s="50" t="n"/>
      <c r="F108" s="51" t="n"/>
      <c r="G108" s="52" t="n"/>
      <c r="H108" s="53" t="n"/>
      <c r="I108" s="54">
        <f>IF(OR(G108="",G108=0),"",H108/G108)</f>
        <v/>
      </c>
      <c r="J108" s="55">
        <f>IF(E108="","",IFERROR(VLOOKUP(E108,Listas!$A$2:$B$12,2,FALSE),""))</f>
        <v/>
      </c>
      <c r="K108" s="56">
        <f>IF(B108="","",DATE(YEAR(B108),MONTH(B108),1))</f>
        <v/>
      </c>
      <c r="L108" s="50" t="n"/>
      <c r="M108" s="57" t="n"/>
      <c r="N108" s="50" t="n"/>
    </row>
    <row r="109">
      <c r="B109" s="49" t="n"/>
      <c r="C109" s="50" t="n"/>
      <c r="D109" s="50" t="n"/>
      <c r="E109" s="50" t="n"/>
      <c r="F109" s="51" t="n"/>
      <c r="G109" s="52" t="n"/>
      <c r="H109" s="53" t="n"/>
      <c r="I109" s="54">
        <f>IF(OR(G109="",G109=0),"",H109/G109)</f>
        <v/>
      </c>
      <c r="J109" s="55">
        <f>IF(E109="","",IFERROR(VLOOKUP(E109,Listas!$A$2:$B$12,2,FALSE),""))</f>
        <v/>
      </c>
      <c r="K109" s="56">
        <f>IF(B109="","",DATE(YEAR(B109),MONTH(B109),1))</f>
        <v/>
      </c>
      <c r="L109" s="50" t="n"/>
      <c r="M109" s="57" t="n"/>
      <c r="N109" s="50" t="n"/>
    </row>
    <row r="110">
      <c r="B110" s="49" t="n"/>
      <c r="C110" s="50" t="n"/>
      <c r="D110" s="50" t="n"/>
      <c r="E110" s="50" t="n"/>
      <c r="F110" s="51" t="n"/>
      <c r="G110" s="52" t="n"/>
      <c r="H110" s="53" t="n"/>
      <c r="I110" s="54">
        <f>IF(OR(G110="",G110=0),"",H110/G110)</f>
        <v/>
      </c>
      <c r="J110" s="55">
        <f>IF(E110="","",IFERROR(VLOOKUP(E110,Listas!$A$2:$B$12,2,FALSE),""))</f>
        <v/>
      </c>
      <c r="K110" s="56">
        <f>IF(B110="","",DATE(YEAR(B110),MONTH(B110),1))</f>
        <v/>
      </c>
      <c r="L110" s="50" t="n"/>
      <c r="M110" s="57" t="n"/>
      <c r="N110" s="50" t="n"/>
    </row>
    <row r="111">
      <c r="B111" s="49" t="n"/>
      <c r="C111" s="50" t="n"/>
      <c r="D111" s="50" t="n"/>
      <c r="E111" s="50" t="n"/>
      <c r="F111" s="51" t="n"/>
      <c r="G111" s="52" t="n"/>
      <c r="H111" s="53" t="n"/>
      <c r="I111" s="54">
        <f>IF(OR(G111="",G111=0),"",H111/G111)</f>
        <v/>
      </c>
      <c r="J111" s="55">
        <f>IF(E111="","",IFERROR(VLOOKUP(E111,Listas!$A$2:$B$12,2,FALSE),""))</f>
        <v/>
      </c>
      <c r="K111" s="56">
        <f>IF(B111="","",DATE(YEAR(B111),MONTH(B111),1))</f>
        <v/>
      </c>
      <c r="L111" s="50" t="n"/>
      <c r="M111" s="57" t="n"/>
      <c r="N111" s="50" t="n"/>
    </row>
    <row r="112">
      <c r="B112" s="49" t="n"/>
      <c r="C112" s="50" t="n"/>
      <c r="D112" s="50" t="n"/>
      <c r="E112" s="50" t="n"/>
      <c r="F112" s="51" t="n"/>
      <c r="G112" s="52" t="n"/>
      <c r="H112" s="53" t="n"/>
      <c r="I112" s="54">
        <f>IF(OR(G112="",G112=0),"",H112/G112)</f>
        <v/>
      </c>
      <c r="J112" s="55">
        <f>IF(E112="","",IFERROR(VLOOKUP(E112,Listas!$A$2:$B$12,2,FALSE),""))</f>
        <v/>
      </c>
      <c r="K112" s="56">
        <f>IF(B112="","",DATE(YEAR(B112),MONTH(B112),1))</f>
        <v/>
      </c>
      <c r="L112" s="50" t="n"/>
      <c r="M112" s="57" t="n"/>
      <c r="N112" s="50" t="n"/>
    </row>
    <row r="113">
      <c r="B113" s="49" t="n"/>
      <c r="C113" s="50" t="n"/>
      <c r="D113" s="50" t="n"/>
      <c r="E113" s="50" t="n"/>
      <c r="F113" s="51" t="n"/>
      <c r="G113" s="52" t="n"/>
      <c r="H113" s="53" t="n"/>
      <c r="I113" s="54">
        <f>IF(OR(G113="",G113=0),"",H113/G113)</f>
        <v/>
      </c>
      <c r="J113" s="55">
        <f>IF(E113="","",IFERROR(VLOOKUP(E113,Listas!$A$2:$B$12,2,FALSE),""))</f>
        <v/>
      </c>
      <c r="K113" s="56">
        <f>IF(B113="","",DATE(YEAR(B113),MONTH(B113),1))</f>
        <v/>
      </c>
      <c r="L113" s="50" t="n"/>
      <c r="M113" s="57" t="n"/>
      <c r="N113" s="50" t="n"/>
    </row>
    <row r="114">
      <c r="B114" s="49" t="n"/>
      <c r="C114" s="50" t="n"/>
      <c r="D114" s="50" t="n"/>
      <c r="E114" s="50" t="n"/>
      <c r="F114" s="51" t="n"/>
      <c r="G114" s="52" t="n"/>
      <c r="H114" s="53" t="n"/>
      <c r="I114" s="54">
        <f>IF(OR(G114="",G114=0),"",H114/G114)</f>
        <v/>
      </c>
      <c r="J114" s="55">
        <f>IF(E114="","",IFERROR(VLOOKUP(E114,Listas!$A$2:$B$12,2,FALSE),""))</f>
        <v/>
      </c>
      <c r="K114" s="56">
        <f>IF(B114="","",DATE(YEAR(B114),MONTH(B114),1))</f>
        <v/>
      </c>
      <c r="L114" s="50" t="n"/>
      <c r="M114" s="57" t="n"/>
      <c r="N114" s="50" t="n"/>
    </row>
    <row r="115">
      <c r="B115" s="49" t="n"/>
      <c r="C115" s="50" t="n"/>
      <c r="D115" s="50" t="n"/>
      <c r="E115" s="50" t="n"/>
      <c r="F115" s="51" t="n"/>
      <c r="G115" s="52" t="n"/>
      <c r="H115" s="53" t="n"/>
      <c r="I115" s="54">
        <f>IF(OR(G115="",G115=0),"",H115/G115)</f>
        <v/>
      </c>
      <c r="J115" s="55">
        <f>IF(E115="","",IFERROR(VLOOKUP(E115,Listas!$A$2:$B$12,2,FALSE),""))</f>
        <v/>
      </c>
      <c r="K115" s="56">
        <f>IF(B115="","",DATE(YEAR(B115),MONTH(B115),1))</f>
        <v/>
      </c>
      <c r="L115" s="50" t="n"/>
      <c r="M115" s="57" t="n"/>
      <c r="N115" s="50" t="n"/>
    </row>
    <row r="116">
      <c r="B116" s="49" t="n"/>
      <c r="C116" s="50" t="n"/>
      <c r="D116" s="50" t="n"/>
      <c r="E116" s="50" t="n"/>
      <c r="F116" s="51" t="n"/>
      <c r="G116" s="52" t="n"/>
      <c r="H116" s="53" t="n"/>
      <c r="I116" s="54">
        <f>IF(OR(G116="",G116=0),"",H116/G116)</f>
        <v/>
      </c>
      <c r="J116" s="55">
        <f>IF(E116="","",IFERROR(VLOOKUP(E116,Listas!$A$2:$B$12,2,FALSE),""))</f>
        <v/>
      </c>
      <c r="K116" s="56">
        <f>IF(B116="","",DATE(YEAR(B116),MONTH(B116),1))</f>
        <v/>
      </c>
      <c r="L116" s="50" t="n"/>
      <c r="M116" s="57" t="n"/>
      <c r="N116" s="50" t="n"/>
    </row>
    <row r="117">
      <c r="B117" s="49" t="n"/>
      <c r="C117" s="50" t="n"/>
      <c r="D117" s="50" t="n"/>
      <c r="E117" s="50" t="n"/>
      <c r="F117" s="51" t="n"/>
      <c r="G117" s="52" t="n"/>
      <c r="H117" s="53" t="n"/>
      <c r="I117" s="54">
        <f>IF(OR(G117="",G117=0),"",H117/G117)</f>
        <v/>
      </c>
      <c r="J117" s="55">
        <f>IF(E117="","",IFERROR(VLOOKUP(E117,Listas!$A$2:$B$12,2,FALSE),""))</f>
        <v/>
      </c>
      <c r="K117" s="56">
        <f>IF(B117="","",DATE(YEAR(B117),MONTH(B117),1))</f>
        <v/>
      </c>
      <c r="L117" s="50" t="n"/>
      <c r="M117" s="57" t="n"/>
      <c r="N117" s="50" t="n"/>
    </row>
    <row r="118">
      <c r="B118" s="49" t="n"/>
      <c r="C118" s="50" t="n"/>
      <c r="D118" s="50" t="n"/>
      <c r="E118" s="50" t="n"/>
      <c r="F118" s="51" t="n"/>
      <c r="G118" s="52" t="n"/>
      <c r="H118" s="53" t="n"/>
      <c r="I118" s="54">
        <f>IF(OR(G118="",G118=0),"",H118/G118)</f>
        <v/>
      </c>
      <c r="J118" s="55">
        <f>IF(E118="","",IFERROR(VLOOKUP(E118,Listas!$A$2:$B$12,2,FALSE),""))</f>
        <v/>
      </c>
      <c r="K118" s="56">
        <f>IF(B118="","",DATE(YEAR(B118),MONTH(B118),1))</f>
        <v/>
      </c>
      <c r="L118" s="50" t="n"/>
      <c r="M118" s="57" t="n"/>
      <c r="N118" s="50" t="n"/>
    </row>
    <row r="119">
      <c r="B119" s="49" t="n"/>
      <c r="C119" s="50" t="n"/>
      <c r="D119" s="50" t="n"/>
      <c r="E119" s="50" t="n"/>
      <c r="F119" s="51" t="n"/>
      <c r="G119" s="52" t="n"/>
      <c r="H119" s="53" t="n"/>
      <c r="I119" s="54">
        <f>IF(OR(G119="",G119=0),"",H119/G119)</f>
        <v/>
      </c>
      <c r="J119" s="55">
        <f>IF(E119="","",IFERROR(VLOOKUP(E119,Listas!$A$2:$B$12,2,FALSE),""))</f>
        <v/>
      </c>
      <c r="K119" s="56">
        <f>IF(B119="","",DATE(YEAR(B119),MONTH(B119),1))</f>
        <v/>
      </c>
      <c r="L119" s="50" t="n"/>
      <c r="M119" s="57" t="n"/>
      <c r="N119" s="50" t="n"/>
    </row>
    <row r="120">
      <c r="B120" s="49" t="n"/>
      <c r="C120" s="50" t="n"/>
      <c r="D120" s="50" t="n"/>
      <c r="E120" s="50" t="n"/>
      <c r="F120" s="51" t="n"/>
      <c r="G120" s="52" t="n"/>
      <c r="H120" s="53" t="n"/>
      <c r="I120" s="54">
        <f>IF(OR(G120="",G120=0),"",H120/G120)</f>
        <v/>
      </c>
      <c r="J120" s="55">
        <f>IF(E120="","",IFERROR(VLOOKUP(E120,Listas!$A$2:$B$12,2,FALSE),""))</f>
        <v/>
      </c>
      <c r="K120" s="56">
        <f>IF(B120="","",DATE(YEAR(B120),MONTH(B120),1))</f>
        <v/>
      </c>
      <c r="L120" s="50" t="n"/>
      <c r="M120" s="57" t="n"/>
      <c r="N120" s="50" t="n"/>
    </row>
    <row r="121">
      <c r="B121" s="49" t="n"/>
      <c r="C121" s="50" t="n"/>
      <c r="D121" s="50" t="n"/>
      <c r="E121" s="50" t="n"/>
      <c r="F121" s="51" t="n"/>
      <c r="G121" s="52" t="n"/>
      <c r="H121" s="53" t="n"/>
      <c r="I121" s="54">
        <f>IF(OR(G121="",G121=0),"",H121/G121)</f>
        <v/>
      </c>
      <c r="J121" s="55">
        <f>IF(E121="","",IFERROR(VLOOKUP(E121,Listas!$A$2:$B$12,2,FALSE),""))</f>
        <v/>
      </c>
      <c r="K121" s="56">
        <f>IF(B121="","",DATE(YEAR(B121),MONTH(B121),1))</f>
        <v/>
      </c>
      <c r="L121" s="50" t="n"/>
      <c r="M121" s="57" t="n"/>
      <c r="N121" s="50" t="n"/>
    </row>
    <row r="122">
      <c r="B122" s="49" t="n"/>
      <c r="C122" s="50" t="n"/>
      <c r="D122" s="50" t="n"/>
      <c r="E122" s="50" t="n"/>
      <c r="F122" s="51" t="n"/>
      <c r="G122" s="52" t="n"/>
      <c r="H122" s="53" t="n"/>
      <c r="I122" s="54">
        <f>IF(OR(G122="",G122=0),"",H122/G122)</f>
        <v/>
      </c>
      <c r="J122" s="55">
        <f>IF(E122="","",IFERROR(VLOOKUP(E122,Listas!$A$2:$B$12,2,FALSE),""))</f>
        <v/>
      </c>
      <c r="K122" s="56">
        <f>IF(B122="","",DATE(YEAR(B122),MONTH(B122),1))</f>
        <v/>
      </c>
      <c r="L122" s="50" t="n"/>
      <c r="M122" s="57" t="n"/>
      <c r="N122" s="50" t="n"/>
    </row>
    <row r="123">
      <c r="B123" s="49" t="n"/>
      <c r="C123" s="50" t="n"/>
      <c r="D123" s="50" t="n"/>
      <c r="E123" s="50" t="n"/>
      <c r="F123" s="51" t="n"/>
      <c r="G123" s="52" t="n"/>
      <c r="H123" s="53" t="n"/>
      <c r="I123" s="54">
        <f>IF(OR(G123="",G123=0),"",H123/G123)</f>
        <v/>
      </c>
      <c r="J123" s="55">
        <f>IF(E123="","",IFERROR(VLOOKUP(E123,Listas!$A$2:$B$12,2,FALSE),""))</f>
        <v/>
      </c>
      <c r="K123" s="56">
        <f>IF(B123="","",DATE(YEAR(B123),MONTH(B123),1))</f>
        <v/>
      </c>
      <c r="L123" s="50" t="n"/>
      <c r="M123" s="57" t="n"/>
      <c r="N123" s="50" t="n"/>
    </row>
    <row r="124">
      <c r="B124" s="49" t="n"/>
      <c r="C124" s="50" t="n"/>
      <c r="D124" s="50" t="n"/>
      <c r="E124" s="50" t="n"/>
      <c r="F124" s="51" t="n"/>
      <c r="G124" s="52" t="n"/>
      <c r="H124" s="53" t="n"/>
      <c r="I124" s="54">
        <f>IF(OR(G124="",G124=0),"",H124/G124)</f>
        <v/>
      </c>
      <c r="J124" s="55">
        <f>IF(E124="","",IFERROR(VLOOKUP(E124,Listas!$A$2:$B$12,2,FALSE),""))</f>
        <v/>
      </c>
      <c r="K124" s="56">
        <f>IF(B124="","",DATE(YEAR(B124),MONTH(B124),1))</f>
        <v/>
      </c>
      <c r="L124" s="50" t="n"/>
      <c r="M124" s="57" t="n"/>
      <c r="N124" s="50" t="n"/>
    </row>
    <row r="125">
      <c r="B125" s="49" t="n"/>
      <c r="C125" s="50" t="n"/>
      <c r="D125" s="50" t="n"/>
      <c r="E125" s="50" t="n"/>
      <c r="F125" s="51" t="n"/>
      <c r="G125" s="52" t="n"/>
      <c r="H125" s="53" t="n"/>
      <c r="I125" s="54">
        <f>IF(OR(G125="",G125=0),"",H125/G125)</f>
        <v/>
      </c>
      <c r="J125" s="55">
        <f>IF(E125="","",IFERROR(VLOOKUP(E125,Listas!$A$2:$B$12,2,FALSE),""))</f>
        <v/>
      </c>
      <c r="K125" s="56">
        <f>IF(B125="","",DATE(YEAR(B125),MONTH(B125),1))</f>
        <v/>
      </c>
      <c r="L125" s="50" t="n"/>
      <c r="M125" s="57" t="n"/>
      <c r="N125" s="50" t="n"/>
    </row>
    <row r="126">
      <c r="B126" s="49" t="n"/>
      <c r="C126" s="50" t="n"/>
      <c r="D126" s="50" t="n"/>
      <c r="E126" s="50" t="n"/>
      <c r="F126" s="51" t="n"/>
      <c r="G126" s="52" t="n"/>
      <c r="H126" s="53" t="n"/>
      <c r="I126" s="54">
        <f>IF(OR(G126="",G126=0),"",H126/G126)</f>
        <v/>
      </c>
      <c r="J126" s="55">
        <f>IF(E126="","",IFERROR(VLOOKUP(E126,Listas!$A$2:$B$12,2,FALSE),""))</f>
        <v/>
      </c>
      <c r="K126" s="56">
        <f>IF(B126="","",DATE(YEAR(B126),MONTH(B126),1))</f>
        <v/>
      </c>
      <c r="L126" s="50" t="n"/>
      <c r="M126" s="57" t="n"/>
      <c r="N126" s="50" t="n"/>
    </row>
    <row r="127">
      <c r="B127" s="49" t="n"/>
      <c r="C127" s="50" t="n"/>
      <c r="D127" s="50" t="n"/>
      <c r="E127" s="50" t="n"/>
      <c r="F127" s="51" t="n"/>
      <c r="G127" s="52" t="n"/>
      <c r="H127" s="53" t="n"/>
      <c r="I127" s="54">
        <f>IF(OR(G127="",G127=0),"",H127/G127)</f>
        <v/>
      </c>
      <c r="J127" s="55">
        <f>IF(E127="","",IFERROR(VLOOKUP(E127,Listas!$A$2:$B$12,2,FALSE),""))</f>
        <v/>
      </c>
      <c r="K127" s="56">
        <f>IF(B127="","",DATE(YEAR(B127),MONTH(B127),1))</f>
        <v/>
      </c>
      <c r="L127" s="50" t="n"/>
      <c r="M127" s="57" t="n"/>
      <c r="N127" s="50" t="n"/>
    </row>
    <row r="128">
      <c r="B128" s="49" t="n"/>
      <c r="C128" s="50" t="n"/>
      <c r="D128" s="50" t="n"/>
      <c r="E128" s="50" t="n"/>
      <c r="F128" s="51" t="n"/>
      <c r="G128" s="52" t="n"/>
      <c r="H128" s="53" t="n"/>
      <c r="I128" s="54">
        <f>IF(OR(G128="",G128=0),"",H128/G128)</f>
        <v/>
      </c>
      <c r="J128" s="55">
        <f>IF(E128="","",IFERROR(VLOOKUP(E128,Listas!$A$2:$B$12,2,FALSE),""))</f>
        <v/>
      </c>
      <c r="K128" s="56">
        <f>IF(B128="","",DATE(YEAR(B128),MONTH(B128),1))</f>
        <v/>
      </c>
      <c r="L128" s="50" t="n"/>
      <c r="M128" s="57" t="n"/>
      <c r="N128" s="50" t="n"/>
    </row>
    <row r="129">
      <c r="B129" s="49" t="n"/>
      <c r="C129" s="50" t="n"/>
      <c r="D129" s="50" t="n"/>
      <c r="E129" s="50" t="n"/>
      <c r="F129" s="51" t="n"/>
      <c r="G129" s="52" t="n"/>
      <c r="H129" s="53" t="n"/>
      <c r="I129" s="54">
        <f>IF(OR(G129="",G129=0),"",H129/G129)</f>
        <v/>
      </c>
      <c r="J129" s="55">
        <f>IF(E129="","",IFERROR(VLOOKUP(E129,Listas!$A$2:$B$12,2,FALSE),""))</f>
        <v/>
      </c>
      <c r="K129" s="56">
        <f>IF(B129="","",DATE(YEAR(B129),MONTH(B129),1))</f>
        <v/>
      </c>
      <c r="L129" s="50" t="n"/>
      <c r="M129" s="57" t="n"/>
      <c r="N129" s="50" t="n"/>
    </row>
    <row r="130">
      <c r="B130" s="49" t="n"/>
      <c r="C130" s="50" t="n"/>
      <c r="D130" s="50" t="n"/>
      <c r="E130" s="50" t="n"/>
      <c r="F130" s="51" t="n"/>
      <c r="G130" s="52" t="n"/>
      <c r="H130" s="53" t="n"/>
      <c r="I130" s="54">
        <f>IF(OR(G130="",G130=0),"",H130/G130)</f>
        <v/>
      </c>
      <c r="J130" s="55">
        <f>IF(E130="","",IFERROR(VLOOKUP(E130,Listas!$A$2:$B$12,2,FALSE),""))</f>
        <v/>
      </c>
      <c r="K130" s="56">
        <f>IF(B130="","",DATE(YEAR(B130),MONTH(B130),1))</f>
        <v/>
      </c>
      <c r="L130" s="50" t="n"/>
      <c r="M130" s="57" t="n"/>
      <c r="N130" s="50" t="n"/>
    </row>
    <row r="131">
      <c r="B131" s="49" t="n"/>
      <c r="C131" s="50" t="n"/>
      <c r="D131" s="50" t="n"/>
      <c r="E131" s="50" t="n"/>
      <c r="F131" s="51" t="n"/>
      <c r="G131" s="52" t="n"/>
      <c r="H131" s="53" t="n"/>
      <c r="I131" s="54">
        <f>IF(OR(G131="",G131=0),"",H131/G131)</f>
        <v/>
      </c>
      <c r="J131" s="55">
        <f>IF(E131="","",IFERROR(VLOOKUP(E131,Listas!$A$2:$B$12,2,FALSE),""))</f>
        <v/>
      </c>
      <c r="K131" s="56">
        <f>IF(B131="","",DATE(YEAR(B131),MONTH(B131),1))</f>
        <v/>
      </c>
      <c r="L131" s="50" t="n"/>
      <c r="M131" s="57" t="n"/>
      <c r="N131" s="50" t="n"/>
    </row>
    <row r="132">
      <c r="B132" s="49" t="n"/>
      <c r="C132" s="50" t="n"/>
      <c r="D132" s="50" t="n"/>
      <c r="E132" s="50" t="n"/>
      <c r="F132" s="51" t="n"/>
      <c r="G132" s="52" t="n"/>
      <c r="H132" s="53" t="n"/>
      <c r="I132" s="54">
        <f>IF(OR(G132="",G132=0),"",H132/G132)</f>
        <v/>
      </c>
      <c r="J132" s="55">
        <f>IF(E132="","",IFERROR(VLOOKUP(E132,Listas!$A$2:$B$12,2,FALSE),""))</f>
        <v/>
      </c>
      <c r="K132" s="56">
        <f>IF(B132="","",DATE(YEAR(B132),MONTH(B132),1))</f>
        <v/>
      </c>
      <c r="L132" s="50" t="n"/>
      <c r="M132" s="57" t="n"/>
      <c r="N132" s="50" t="n"/>
    </row>
    <row r="133">
      <c r="B133" s="49" t="n"/>
      <c r="C133" s="50" t="n"/>
      <c r="D133" s="50" t="n"/>
      <c r="E133" s="50" t="n"/>
      <c r="F133" s="51" t="n"/>
      <c r="G133" s="52" t="n"/>
      <c r="H133" s="53" t="n"/>
      <c r="I133" s="54">
        <f>IF(OR(G133="",G133=0),"",H133/G133)</f>
        <v/>
      </c>
      <c r="J133" s="55">
        <f>IF(E133="","",IFERROR(VLOOKUP(E133,Listas!$A$2:$B$12,2,FALSE),""))</f>
        <v/>
      </c>
      <c r="K133" s="56">
        <f>IF(B133="","",DATE(YEAR(B133),MONTH(B133),1))</f>
        <v/>
      </c>
      <c r="L133" s="50" t="n"/>
      <c r="M133" s="57" t="n"/>
      <c r="N133" s="50" t="n"/>
    </row>
    <row r="134">
      <c r="B134" s="49" t="n"/>
      <c r="C134" s="50" t="n"/>
      <c r="D134" s="50" t="n"/>
      <c r="E134" s="50" t="n"/>
      <c r="F134" s="51" t="n"/>
      <c r="G134" s="52" t="n"/>
      <c r="H134" s="53" t="n"/>
      <c r="I134" s="54">
        <f>IF(OR(G134="",G134=0),"",H134/G134)</f>
        <v/>
      </c>
      <c r="J134" s="55">
        <f>IF(E134="","",IFERROR(VLOOKUP(E134,Listas!$A$2:$B$12,2,FALSE),""))</f>
        <v/>
      </c>
      <c r="K134" s="56">
        <f>IF(B134="","",DATE(YEAR(B134),MONTH(B134),1))</f>
        <v/>
      </c>
      <c r="L134" s="50" t="n"/>
      <c r="M134" s="57" t="n"/>
      <c r="N134" s="50" t="n"/>
    </row>
    <row r="135">
      <c r="B135" s="49" t="n"/>
      <c r="C135" s="50" t="n"/>
      <c r="D135" s="50" t="n"/>
      <c r="E135" s="50" t="n"/>
      <c r="F135" s="51" t="n"/>
      <c r="G135" s="52" t="n"/>
      <c r="H135" s="53" t="n"/>
      <c r="I135" s="54">
        <f>IF(OR(G135="",G135=0),"",H135/G135)</f>
        <v/>
      </c>
      <c r="J135" s="55">
        <f>IF(E135="","",IFERROR(VLOOKUP(E135,Listas!$A$2:$B$12,2,FALSE),""))</f>
        <v/>
      </c>
      <c r="K135" s="56">
        <f>IF(B135="","",DATE(YEAR(B135),MONTH(B135),1))</f>
        <v/>
      </c>
      <c r="L135" s="50" t="n"/>
      <c r="M135" s="57" t="n"/>
      <c r="N135" s="50" t="n"/>
    </row>
    <row r="136">
      <c r="B136" s="49" t="n"/>
      <c r="C136" s="50" t="n"/>
      <c r="D136" s="50" t="n"/>
      <c r="E136" s="50" t="n"/>
      <c r="F136" s="51" t="n"/>
      <c r="G136" s="52" t="n"/>
      <c r="H136" s="53" t="n"/>
      <c r="I136" s="54">
        <f>IF(OR(G136="",G136=0),"",H136/G136)</f>
        <v/>
      </c>
      <c r="J136" s="55">
        <f>IF(E136="","",IFERROR(VLOOKUP(E136,Listas!$A$2:$B$12,2,FALSE),""))</f>
        <v/>
      </c>
      <c r="K136" s="56">
        <f>IF(B136="","",DATE(YEAR(B136),MONTH(B136),1))</f>
        <v/>
      </c>
      <c r="L136" s="50" t="n"/>
      <c r="M136" s="57" t="n"/>
      <c r="N136" s="50" t="n"/>
    </row>
    <row r="137">
      <c r="B137" s="49" t="n"/>
      <c r="C137" s="50" t="n"/>
      <c r="D137" s="50" t="n"/>
      <c r="E137" s="50" t="n"/>
      <c r="F137" s="51" t="n"/>
      <c r="G137" s="52" t="n"/>
      <c r="H137" s="53" t="n"/>
      <c r="I137" s="54">
        <f>IF(OR(G137="",G137=0),"",H137/G137)</f>
        <v/>
      </c>
      <c r="J137" s="55">
        <f>IF(E137="","",IFERROR(VLOOKUP(E137,Listas!$A$2:$B$12,2,FALSE),""))</f>
        <v/>
      </c>
      <c r="K137" s="56">
        <f>IF(B137="","",DATE(YEAR(B137),MONTH(B137),1))</f>
        <v/>
      </c>
      <c r="L137" s="50" t="n"/>
      <c r="M137" s="57" t="n"/>
      <c r="N137" s="50" t="n"/>
    </row>
    <row r="138">
      <c r="B138" s="49" t="n"/>
      <c r="C138" s="50" t="n"/>
      <c r="D138" s="50" t="n"/>
      <c r="E138" s="50" t="n"/>
      <c r="F138" s="51" t="n"/>
      <c r="G138" s="52" t="n"/>
      <c r="H138" s="53" t="n"/>
      <c r="I138" s="54">
        <f>IF(OR(G138="",G138=0),"",H138/G138)</f>
        <v/>
      </c>
      <c r="J138" s="55">
        <f>IF(E138="","",IFERROR(VLOOKUP(E138,Listas!$A$2:$B$12,2,FALSE),""))</f>
        <v/>
      </c>
      <c r="K138" s="56">
        <f>IF(B138="","",DATE(YEAR(B138),MONTH(B138),1))</f>
        <v/>
      </c>
      <c r="L138" s="50" t="n"/>
      <c r="M138" s="57" t="n"/>
      <c r="N138" s="50" t="n"/>
    </row>
    <row r="139">
      <c r="B139" s="49" t="n"/>
      <c r="C139" s="50" t="n"/>
      <c r="D139" s="50" t="n"/>
      <c r="E139" s="50" t="n"/>
      <c r="F139" s="51" t="n"/>
      <c r="G139" s="52" t="n"/>
      <c r="H139" s="53" t="n"/>
      <c r="I139" s="54">
        <f>IF(OR(G139="",G139=0),"",H139/G139)</f>
        <v/>
      </c>
      <c r="J139" s="55">
        <f>IF(E139="","",IFERROR(VLOOKUP(E139,Listas!$A$2:$B$12,2,FALSE),""))</f>
        <v/>
      </c>
      <c r="K139" s="56">
        <f>IF(B139="","",DATE(YEAR(B139),MONTH(B139),1))</f>
        <v/>
      </c>
      <c r="L139" s="50" t="n"/>
      <c r="M139" s="57" t="n"/>
      <c r="N139" s="50" t="n"/>
    </row>
    <row r="140">
      <c r="B140" s="49" t="n"/>
      <c r="C140" s="50" t="n"/>
      <c r="D140" s="50" t="n"/>
      <c r="E140" s="50" t="n"/>
      <c r="F140" s="51" t="n"/>
      <c r="G140" s="52" t="n"/>
      <c r="H140" s="53" t="n"/>
      <c r="I140" s="54">
        <f>IF(OR(G140="",G140=0),"",H140/G140)</f>
        <v/>
      </c>
      <c r="J140" s="55">
        <f>IF(E140="","",IFERROR(VLOOKUP(E140,Listas!$A$2:$B$12,2,FALSE),""))</f>
        <v/>
      </c>
      <c r="K140" s="56">
        <f>IF(B140="","",DATE(YEAR(B140),MONTH(B140),1))</f>
        <v/>
      </c>
      <c r="L140" s="50" t="n"/>
      <c r="M140" s="57" t="n"/>
      <c r="N140" s="50" t="n"/>
    </row>
    <row r="141">
      <c r="B141" s="49" t="n"/>
      <c r="C141" s="50" t="n"/>
      <c r="D141" s="50" t="n"/>
      <c r="E141" s="50" t="n"/>
      <c r="F141" s="51" t="n"/>
      <c r="G141" s="52" t="n"/>
      <c r="H141" s="53" t="n"/>
      <c r="I141" s="54">
        <f>IF(OR(G141="",G141=0),"",H141/G141)</f>
        <v/>
      </c>
      <c r="J141" s="55">
        <f>IF(E141="","",IFERROR(VLOOKUP(E141,Listas!$A$2:$B$12,2,FALSE),""))</f>
        <v/>
      </c>
      <c r="K141" s="56">
        <f>IF(B141="","",DATE(YEAR(B141),MONTH(B141),1))</f>
        <v/>
      </c>
      <c r="L141" s="50" t="n"/>
      <c r="M141" s="57" t="n"/>
      <c r="N141" s="50" t="n"/>
    </row>
    <row r="142">
      <c r="B142" s="49" t="n"/>
      <c r="C142" s="50" t="n"/>
      <c r="D142" s="50" t="n"/>
      <c r="E142" s="50" t="n"/>
      <c r="F142" s="51" t="n"/>
      <c r="G142" s="52" t="n"/>
      <c r="H142" s="53" t="n"/>
      <c r="I142" s="54">
        <f>IF(OR(G142="",G142=0),"",H142/G142)</f>
        <v/>
      </c>
      <c r="J142" s="55">
        <f>IF(E142="","",IFERROR(VLOOKUP(E142,Listas!$A$2:$B$12,2,FALSE),""))</f>
        <v/>
      </c>
      <c r="K142" s="56">
        <f>IF(B142="","",DATE(YEAR(B142),MONTH(B142),1))</f>
        <v/>
      </c>
      <c r="L142" s="50" t="n"/>
      <c r="M142" s="57" t="n"/>
      <c r="N142" s="50" t="n"/>
    </row>
    <row r="143">
      <c r="B143" s="49" t="n"/>
      <c r="C143" s="50" t="n"/>
      <c r="D143" s="50" t="n"/>
      <c r="E143" s="50" t="n"/>
      <c r="F143" s="51" t="n"/>
      <c r="G143" s="52" t="n"/>
      <c r="H143" s="53" t="n"/>
      <c r="I143" s="54">
        <f>IF(OR(G143="",G143=0),"",H143/G143)</f>
        <v/>
      </c>
      <c r="J143" s="55">
        <f>IF(E143="","",IFERROR(VLOOKUP(E143,Listas!$A$2:$B$12,2,FALSE),""))</f>
        <v/>
      </c>
      <c r="K143" s="56">
        <f>IF(B143="","",DATE(YEAR(B143),MONTH(B143),1))</f>
        <v/>
      </c>
      <c r="L143" s="50" t="n"/>
      <c r="M143" s="57" t="n"/>
      <c r="N143" s="50" t="n"/>
    </row>
    <row r="144">
      <c r="B144" s="49" t="n"/>
      <c r="C144" s="50" t="n"/>
      <c r="D144" s="50" t="n"/>
      <c r="E144" s="50" t="n"/>
      <c r="F144" s="51" t="n"/>
      <c r="G144" s="52" t="n"/>
      <c r="H144" s="53" t="n"/>
      <c r="I144" s="54">
        <f>IF(OR(G144="",G144=0),"",H144/G144)</f>
        <v/>
      </c>
      <c r="J144" s="55">
        <f>IF(E144="","",IFERROR(VLOOKUP(E144,Listas!$A$2:$B$12,2,FALSE),""))</f>
        <v/>
      </c>
      <c r="K144" s="56">
        <f>IF(B144="","",DATE(YEAR(B144),MONTH(B144),1))</f>
        <v/>
      </c>
      <c r="L144" s="50" t="n"/>
      <c r="M144" s="57" t="n"/>
      <c r="N144" s="50" t="n"/>
    </row>
    <row r="145">
      <c r="B145" s="49" t="n"/>
      <c r="C145" s="50" t="n"/>
      <c r="D145" s="50" t="n"/>
      <c r="E145" s="50" t="n"/>
      <c r="F145" s="51" t="n"/>
      <c r="G145" s="52" t="n"/>
      <c r="H145" s="53" t="n"/>
      <c r="I145" s="54">
        <f>IF(OR(G145="",G145=0),"",H145/G145)</f>
        <v/>
      </c>
      <c r="J145" s="55">
        <f>IF(E145="","",IFERROR(VLOOKUP(E145,Listas!$A$2:$B$12,2,FALSE),""))</f>
        <v/>
      </c>
      <c r="K145" s="56">
        <f>IF(B145="","",DATE(YEAR(B145),MONTH(B145),1))</f>
        <v/>
      </c>
      <c r="L145" s="50" t="n"/>
      <c r="M145" s="57" t="n"/>
      <c r="N145" s="50" t="n"/>
    </row>
    <row r="146">
      <c r="B146" s="49" t="n"/>
      <c r="C146" s="50" t="n"/>
      <c r="D146" s="50" t="n"/>
      <c r="E146" s="50" t="n"/>
      <c r="F146" s="51" t="n"/>
      <c r="G146" s="52" t="n"/>
      <c r="H146" s="53" t="n"/>
      <c r="I146" s="54">
        <f>IF(OR(G146="",G146=0),"",H146/G146)</f>
        <v/>
      </c>
      <c r="J146" s="55">
        <f>IF(E146="","",IFERROR(VLOOKUP(E146,Listas!$A$2:$B$12,2,FALSE),""))</f>
        <v/>
      </c>
      <c r="K146" s="56">
        <f>IF(B146="","",DATE(YEAR(B146),MONTH(B146),1))</f>
        <v/>
      </c>
      <c r="L146" s="50" t="n"/>
      <c r="M146" s="57" t="n"/>
      <c r="N146" s="50" t="n"/>
    </row>
    <row r="147">
      <c r="B147" s="49" t="n"/>
      <c r="C147" s="50" t="n"/>
      <c r="D147" s="50" t="n"/>
      <c r="E147" s="50" t="n"/>
      <c r="F147" s="51" t="n"/>
      <c r="G147" s="52" t="n"/>
      <c r="H147" s="53" t="n"/>
      <c r="I147" s="54">
        <f>IF(OR(G147="",G147=0),"",H147/G147)</f>
        <v/>
      </c>
      <c r="J147" s="55">
        <f>IF(E147="","",IFERROR(VLOOKUP(E147,Listas!$A$2:$B$12,2,FALSE),""))</f>
        <v/>
      </c>
      <c r="K147" s="56">
        <f>IF(B147="","",DATE(YEAR(B147),MONTH(B147),1))</f>
        <v/>
      </c>
      <c r="L147" s="50" t="n"/>
      <c r="M147" s="57" t="n"/>
      <c r="N147" s="50" t="n"/>
    </row>
    <row r="148">
      <c r="B148" s="49" t="n"/>
      <c r="C148" s="50" t="n"/>
      <c r="D148" s="50" t="n"/>
      <c r="E148" s="50" t="n"/>
      <c r="F148" s="51" t="n"/>
      <c r="G148" s="52" t="n"/>
      <c r="H148" s="53" t="n"/>
      <c r="I148" s="54">
        <f>IF(OR(G148="",G148=0),"",H148/G148)</f>
        <v/>
      </c>
      <c r="J148" s="55">
        <f>IF(E148="","",IFERROR(VLOOKUP(E148,Listas!$A$2:$B$12,2,FALSE),""))</f>
        <v/>
      </c>
      <c r="K148" s="56">
        <f>IF(B148="","",DATE(YEAR(B148),MONTH(B148),1))</f>
        <v/>
      </c>
      <c r="L148" s="50" t="n"/>
      <c r="M148" s="57" t="n"/>
      <c r="N148" s="50" t="n"/>
    </row>
    <row r="149">
      <c r="B149" s="49" t="n"/>
      <c r="C149" s="50" t="n"/>
      <c r="D149" s="50" t="n"/>
      <c r="E149" s="50" t="n"/>
      <c r="F149" s="51" t="n"/>
      <c r="G149" s="52" t="n"/>
      <c r="H149" s="53" t="n"/>
      <c r="I149" s="54">
        <f>IF(OR(G149="",G149=0),"",H149/G149)</f>
        <v/>
      </c>
      <c r="J149" s="55">
        <f>IF(E149="","",IFERROR(VLOOKUP(E149,Listas!$A$2:$B$12,2,FALSE),""))</f>
        <v/>
      </c>
      <c r="K149" s="56">
        <f>IF(B149="","",DATE(YEAR(B149),MONTH(B149),1))</f>
        <v/>
      </c>
      <c r="L149" s="50" t="n"/>
      <c r="M149" s="57" t="n"/>
      <c r="N149" s="50" t="n"/>
    </row>
    <row r="150">
      <c r="B150" s="49" t="n"/>
      <c r="C150" s="50" t="n"/>
      <c r="D150" s="50" t="n"/>
      <c r="E150" s="50" t="n"/>
      <c r="F150" s="51" t="n"/>
      <c r="G150" s="52" t="n"/>
      <c r="H150" s="53" t="n"/>
      <c r="I150" s="54">
        <f>IF(OR(G150="",G150=0),"",H150/G150)</f>
        <v/>
      </c>
      <c r="J150" s="55">
        <f>IF(E150="","",IFERROR(VLOOKUP(E150,Listas!$A$2:$B$12,2,FALSE),""))</f>
        <v/>
      </c>
      <c r="K150" s="56">
        <f>IF(B150="","",DATE(YEAR(B150),MONTH(B150),1))</f>
        <v/>
      </c>
      <c r="L150" s="50" t="n"/>
      <c r="M150" s="57" t="n"/>
      <c r="N150" s="50" t="n"/>
    </row>
    <row r="151">
      <c r="B151" s="49" t="n"/>
      <c r="C151" s="50" t="n"/>
      <c r="D151" s="50" t="n"/>
      <c r="E151" s="50" t="n"/>
      <c r="F151" s="51" t="n"/>
      <c r="G151" s="52" t="n"/>
      <c r="H151" s="53" t="n"/>
      <c r="I151" s="54">
        <f>IF(OR(G151="",G151=0),"",H151/G151)</f>
        <v/>
      </c>
      <c r="J151" s="55">
        <f>IF(E151="","",IFERROR(VLOOKUP(E151,Listas!$A$2:$B$12,2,FALSE),""))</f>
        <v/>
      </c>
      <c r="K151" s="56">
        <f>IF(B151="","",DATE(YEAR(B151),MONTH(B151),1))</f>
        <v/>
      </c>
      <c r="L151" s="50" t="n"/>
      <c r="M151" s="57" t="n"/>
      <c r="N151" s="50" t="n"/>
    </row>
    <row r="152">
      <c r="B152" s="49" t="n"/>
      <c r="C152" s="50" t="n"/>
      <c r="D152" s="50" t="n"/>
      <c r="E152" s="50" t="n"/>
      <c r="F152" s="51" t="n"/>
      <c r="G152" s="52" t="n"/>
      <c r="H152" s="53" t="n"/>
      <c r="I152" s="54">
        <f>IF(OR(G152="",G152=0),"",H152/G152)</f>
        <v/>
      </c>
      <c r="J152" s="55">
        <f>IF(E152="","",IFERROR(VLOOKUP(E152,Listas!$A$2:$B$12,2,FALSE),""))</f>
        <v/>
      </c>
      <c r="K152" s="56">
        <f>IF(B152="","",DATE(YEAR(B152),MONTH(B152),1))</f>
        <v/>
      </c>
      <c r="L152" s="50" t="n"/>
      <c r="M152" s="57" t="n"/>
      <c r="N152" s="50" t="n"/>
    </row>
    <row r="153">
      <c r="B153" s="49" t="n"/>
      <c r="C153" s="50" t="n"/>
      <c r="D153" s="50" t="n"/>
      <c r="E153" s="50" t="n"/>
      <c r="F153" s="51" t="n"/>
      <c r="G153" s="52" t="n"/>
      <c r="H153" s="53" t="n"/>
      <c r="I153" s="54">
        <f>IF(OR(G153="",G153=0),"",H153/G153)</f>
        <v/>
      </c>
      <c r="J153" s="55">
        <f>IF(E153="","",IFERROR(VLOOKUP(E153,Listas!$A$2:$B$12,2,FALSE),""))</f>
        <v/>
      </c>
      <c r="K153" s="56">
        <f>IF(B153="","",DATE(YEAR(B153),MONTH(B153),1))</f>
        <v/>
      </c>
      <c r="L153" s="50" t="n"/>
      <c r="M153" s="57" t="n"/>
      <c r="N153" s="50" t="n"/>
    </row>
    <row r="154">
      <c r="B154" s="49" t="n"/>
      <c r="C154" s="50" t="n"/>
      <c r="D154" s="50" t="n"/>
      <c r="E154" s="50" t="n"/>
      <c r="F154" s="51" t="n"/>
      <c r="G154" s="52" t="n"/>
      <c r="H154" s="53" t="n"/>
      <c r="I154" s="54">
        <f>IF(OR(G154="",G154=0),"",H154/G154)</f>
        <v/>
      </c>
      <c r="J154" s="55">
        <f>IF(E154="","",IFERROR(VLOOKUP(E154,Listas!$A$2:$B$12,2,FALSE),""))</f>
        <v/>
      </c>
      <c r="K154" s="56">
        <f>IF(B154="","",DATE(YEAR(B154),MONTH(B154),1))</f>
        <v/>
      </c>
      <c r="L154" s="50" t="n"/>
      <c r="M154" s="57" t="n"/>
      <c r="N154" s="50" t="n"/>
    </row>
    <row r="155">
      <c r="B155" s="49" t="n"/>
      <c r="C155" s="50" t="n"/>
      <c r="D155" s="50" t="n"/>
      <c r="E155" s="50" t="n"/>
      <c r="F155" s="51" t="n"/>
      <c r="G155" s="52" t="n"/>
      <c r="H155" s="53" t="n"/>
      <c r="I155" s="54">
        <f>IF(OR(G155="",G155=0),"",H155/G155)</f>
        <v/>
      </c>
      <c r="J155" s="55">
        <f>IF(E155="","",IFERROR(VLOOKUP(E155,Listas!$A$2:$B$12,2,FALSE),""))</f>
        <v/>
      </c>
      <c r="K155" s="56">
        <f>IF(B155="","",DATE(YEAR(B155),MONTH(B155),1))</f>
        <v/>
      </c>
      <c r="L155" s="50" t="n"/>
      <c r="M155" s="57" t="n"/>
      <c r="N155" s="50" t="n"/>
    </row>
    <row r="156">
      <c r="B156" s="49" t="n"/>
      <c r="C156" s="50" t="n"/>
      <c r="D156" s="50" t="n"/>
      <c r="E156" s="50" t="n"/>
      <c r="F156" s="51" t="n"/>
      <c r="G156" s="52" t="n"/>
      <c r="H156" s="53" t="n"/>
      <c r="I156" s="54">
        <f>IF(OR(G156="",G156=0),"",H156/G156)</f>
        <v/>
      </c>
      <c r="J156" s="55">
        <f>IF(E156="","",IFERROR(VLOOKUP(E156,Listas!$A$2:$B$12,2,FALSE),""))</f>
        <v/>
      </c>
      <c r="K156" s="56">
        <f>IF(B156="","",DATE(YEAR(B156),MONTH(B156),1))</f>
        <v/>
      </c>
      <c r="L156" s="50" t="n"/>
      <c r="M156" s="57" t="n"/>
      <c r="N156" s="50" t="n"/>
    </row>
    <row r="157">
      <c r="B157" s="49" t="n"/>
      <c r="C157" s="50" t="n"/>
      <c r="D157" s="50" t="n"/>
      <c r="E157" s="50" t="n"/>
      <c r="F157" s="51" t="n"/>
      <c r="G157" s="52" t="n"/>
      <c r="H157" s="53" t="n"/>
      <c r="I157" s="54">
        <f>IF(OR(G157="",G157=0),"",H157/G157)</f>
        <v/>
      </c>
      <c r="J157" s="55">
        <f>IF(E157="","",IFERROR(VLOOKUP(E157,Listas!$A$2:$B$12,2,FALSE),""))</f>
        <v/>
      </c>
      <c r="K157" s="56">
        <f>IF(B157="","",DATE(YEAR(B157),MONTH(B157),1))</f>
        <v/>
      </c>
      <c r="L157" s="50" t="n"/>
      <c r="M157" s="57" t="n"/>
      <c r="N157" s="50" t="n"/>
    </row>
    <row r="158">
      <c r="B158" s="49" t="n"/>
      <c r="C158" s="50" t="n"/>
      <c r="D158" s="50" t="n"/>
      <c r="E158" s="50" t="n"/>
      <c r="F158" s="51" t="n"/>
      <c r="G158" s="52" t="n"/>
      <c r="H158" s="53" t="n"/>
      <c r="I158" s="54">
        <f>IF(OR(G158="",G158=0),"",H158/G158)</f>
        <v/>
      </c>
      <c r="J158" s="55">
        <f>IF(E158="","",IFERROR(VLOOKUP(E158,Listas!$A$2:$B$12,2,FALSE),""))</f>
        <v/>
      </c>
      <c r="K158" s="56">
        <f>IF(B158="","",DATE(YEAR(B158),MONTH(B158),1))</f>
        <v/>
      </c>
      <c r="L158" s="50" t="n"/>
      <c r="M158" s="57" t="n"/>
      <c r="N158" s="50" t="n"/>
    </row>
    <row r="159">
      <c r="B159" s="49" t="n"/>
      <c r="C159" s="50" t="n"/>
      <c r="D159" s="50" t="n"/>
      <c r="E159" s="50" t="n"/>
      <c r="F159" s="51" t="n"/>
      <c r="G159" s="52" t="n"/>
      <c r="H159" s="53" t="n"/>
      <c r="I159" s="54">
        <f>IF(OR(G159="",G159=0),"",H159/G159)</f>
        <v/>
      </c>
      <c r="J159" s="55">
        <f>IF(E159="","",IFERROR(VLOOKUP(E159,Listas!$A$2:$B$12,2,FALSE),""))</f>
        <v/>
      </c>
      <c r="K159" s="56">
        <f>IF(B159="","",DATE(YEAR(B159),MONTH(B159),1))</f>
        <v/>
      </c>
      <c r="L159" s="50" t="n"/>
      <c r="M159" s="57" t="n"/>
      <c r="N159" s="50" t="n"/>
    </row>
    <row r="160">
      <c r="B160" s="49" t="n"/>
      <c r="C160" s="50" t="n"/>
      <c r="D160" s="50" t="n"/>
      <c r="E160" s="50" t="n"/>
      <c r="F160" s="51" t="n"/>
      <c r="G160" s="52" t="n"/>
      <c r="H160" s="53" t="n"/>
      <c r="I160" s="54">
        <f>IF(OR(G160="",G160=0),"",H160/G160)</f>
        <v/>
      </c>
      <c r="J160" s="55">
        <f>IF(E160="","",IFERROR(VLOOKUP(E160,Listas!$A$2:$B$12,2,FALSE),""))</f>
        <v/>
      </c>
      <c r="K160" s="56">
        <f>IF(B160="","",DATE(YEAR(B160),MONTH(B160),1))</f>
        <v/>
      </c>
      <c r="L160" s="50" t="n"/>
      <c r="M160" s="57" t="n"/>
      <c r="N160" s="50" t="n"/>
    </row>
    <row r="161">
      <c r="B161" s="49" t="n"/>
      <c r="C161" s="50" t="n"/>
      <c r="D161" s="50" t="n"/>
      <c r="E161" s="50" t="n"/>
      <c r="F161" s="51" t="n"/>
      <c r="G161" s="52" t="n"/>
      <c r="H161" s="53" t="n"/>
      <c r="I161" s="54">
        <f>IF(OR(G161="",G161=0),"",H161/G161)</f>
        <v/>
      </c>
      <c r="J161" s="55">
        <f>IF(E161="","",IFERROR(VLOOKUP(E161,Listas!$A$2:$B$12,2,FALSE),""))</f>
        <v/>
      </c>
      <c r="K161" s="56">
        <f>IF(B161="","",DATE(YEAR(B161),MONTH(B161),1))</f>
        <v/>
      </c>
      <c r="L161" s="50" t="n"/>
      <c r="M161" s="57" t="n"/>
      <c r="N161" s="50" t="n"/>
    </row>
    <row r="162">
      <c r="B162" s="49" t="n"/>
      <c r="C162" s="50" t="n"/>
      <c r="D162" s="50" t="n"/>
      <c r="E162" s="50" t="n"/>
      <c r="F162" s="51" t="n"/>
      <c r="G162" s="52" t="n"/>
      <c r="H162" s="53" t="n"/>
      <c r="I162" s="54">
        <f>IF(OR(G162="",G162=0),"",H162/G162)</f>
        <v/>
      </c>
      <c r="J162" s="55">
        <f>IF(E162="","",IFERROR(VLOOKUP(E162,Listas!$A$2:$B$12,2,FALSE),""))</f>
        <v/>
      </c>
      <c r="K162" s="56">
        <f>IF(B162="","",DATE(YEAR(B162),MONTH(B162),1))</f>
        <v/>
      </c>
      <c r="L162" s="50" t="n"/>
      <c r="M162" s="57" t="n"/>
      <c r="N162" s="50" t="n"/>
    </row>
    <row r="163">
      <c r="B163" s="49" t="n"/>
      <c r="C163" s="50" t="n"/>
      <c r="D163" s="50" t="n"/>
      <c r="E163" s="50" t="n"/>
      <c r="F163" s="51" t="n"/>
      <c r="G163" s="52" t="n"/>
      <c r="H163" s="53" t="n"/>
      <c r="I163" s="54">
        <f>IF(OR(G163="",G163=0),"",H163/G163)</f>
        <v/>
      </c>
      <c r="J163" s="55">
        <f>IF(E163="","",IFERROR(VLOOKUP(E163,Listas!$A$2:$B$12,2,FALSE),""))</f>
        <v/>
      </c>
      <c r="K163" s="56">
        <f>IF(B163="","",DATE(YEAR(B163),MONTH(B163),1))</f>
        <v/>
      </c>
      <c r="L163" s="50" t="n"/>
      <c r="M163" s="57" t="n"/>
      <c r="N163" s="50" t="n"/>
    </row>
    <row r="164">
      <c r="B164" s="49" t="n"/>
      <c r="C164" s="50" t="n"/>
      <c r="D164" s="50" t="n"/>
      <c r="E164" s="50" t="n"/>
      <c r="F164" s="51" t="n"/>
      <c r="G164" s="52" t="n"/>
      <c r="H164" s="53" t="n"/>
      <c r="I164" s="54">
        <f>IF(OR(G164="",G164=0),"",H164/G164)</f>
        <v/>
      </c>
      <c r="J164" s="55">
        <f>IF(E164="","",IFERROR(VLOOKUP(E164,Listas!$A$2:$B$12,2,FALSE),""))</f>
        <v/>
      </c>
      <c r="K164" s="56">
        <f>IF(B164="","",DATE(YEAR(B164),MONTH(B164),1))</f>
        <v/>
      </c>
      <c r="L164" s="50" t="n"/>
      <c r="M164" s="57" t="n"/>
      <c r="N164" s="50" t="n"/>
    </row>
    <row r="165">
      <c r="B165" s="49" t="n"/>
      <c r="C165" s="50" t="n"/>
      <c r="D165" s="50" t="n"/>
      <c r="E165" s="50" t="n"/>
      <c r="F165" s="51" t="n"/>
      <c r="G165" s="52" t="n"/>
      <c r="H165" s="53" t="n"/>
      <c r="I165" s="54">
        <f>IF(OR(G165="",G165=0),"",H165/G165)</f>
        <v/>
      </c>
      <c r="J165" s="55">
        <f>IF(E165="","",IFERROR(VLOOKUP(E165,Listas!$A$2:$B$12,2,FALSE),""))</f>
        <v/>
      </c>
      <c r="K165" s="56">
        <f>IF(B165="","",DATE(YEAR(B165),MONTH(B165),1))</f>
        <v/>
      </c>
      <c r="L165" s="50" t="n"/>
      <c r="M165" s="57" t="n"/>
      <c r="N165" s="50" t="n"/>
    </row>
    <row r="166">
      <c r="B166" s="49" t="n"/>
      <c r="C166" s="50" t="n"/>
      <c r="D166" s="50" t="n"/>
      <c r="E166" s="50" t="n"/>
      <c r="F166" s="51" t="n"/>
      <c r="G166" s="52" t="n"/>
      <c r="H166" s="53" t="n"/>
      <c r="I166" s="54">
        <f>IF(OR(G166="",G166=0),"",H166/G166)</f>
        <v/>
      </c>
      <c r="J166" s="55">
        <f>IF(E166="","",IFERROR(VLOOKUP(E166,Listas!$A$2:$B$12,2,FALSE),""))</f>
        <v/>
      </c>
      <c r="K166" s="56">
        <f>IF(B166="","",DATE(YEAR(B166),MONTH(B166),1))</f>
        <v/>
      </c>
      <c r="L166" s="50" t="n"/>
      <c r="M166" s="57" t="n"/>
      <c r="N166" s="50" t="n"/>
    </row>
    <row r="167">
      <c r="B167" s="49" t="n"/>
      <c r="C167" s="50" t="n"/>
      <c r="D167" s="50" t="n"/>
      <c r="E167" s="50" t="n"/>
      <c r="F167" s="51" t="n"/>
      <c r="G167" s="52" t="n"/>
      <c r="H167" s="53" t="n"/>
      <c r="I167" s="54">
        <f>IF(OR(G167="",G167=0),"",H167/G167)</f>
        <v/>
      </c>
      <c r="J167" s="55">
        <f>IF(E167="","",IFERROR(VLOOKUP(E167,Listas!$A$2:$B$12,2,FALSE),""))</f>
        <v/>
      </c>
      <c r="K167" s="56">
        <f>IF(B167="","",DATE(YEAR(B167),MONTH(B167),1))</f>
        <v/>
      </c>
      <c r="L167" s="50" t="n"/>
      <c r="M167" s="57" t="n"/>
      <c r="N167" s="50" t="n"/>
    </row>
    <row r="168">
      <c r="B168" s="49" t="n"/>
      <c r="C168" s="50" t="n"/>
      <c r="D168" s="50" t="n"/>
      <c r="E168" s="50" t="n"/>
      <c r="F168" s="51" t="n"/>
      <c r="G168" s="52" t="n"/>
      <c r="H168" s="53" t="n"/>
      <c r="I168" s="54">
        <f>IF(OR(G168="",G168=0),"",H168/G168)</f>
        <v/>
      </c>
      <c r="J168" s="55">
        <f>IF(E168="","",IFERROR(VLOOKUP(E168,Listas!$A$2:$B$12,2,FALSE),""))</f>
        <v/>
      </c>
      <c r="K168" s="56">
        <f>IF(B168="","",DATE(YEAR(B168),MONTH(B168),1))</f>
        <v/>
      </c>
      <c r="L168" s="50" t="n"/>
      <c r="M168" s="57" t="n"/>
      <c r="N168" s="50" t="n"/>
    </row>
    <row r="169">
      <c r="B169" s="49" t="n"/>
      <c r="C169" s="50" t="n"/>
      <c r="D169" s="50" t="n"/>
      <c r="E169" s="50" t="n"/>
      <c r="F169" s="51" t="n"/>
      <c r="G169" s="52" t="n"/>
      <c r="H169" s="53" t="n"/>
      <c r="I169" s="54">
        <f>IF(OR(G169="",G169=0),"",H169/G169)</f>
        <v/>
      </c>
      <c r="J169" s="55">
        <f>IF(E169="","",IFERROR(VLOOKUP(E169,Listas!$A$2:$B$12,2,FALSE),""))</f>
        <v/>
      </c>
      <c r="K169" s="56">
        <f>IF(B169="","",DATE(YEAR(B169),MONTH(B169),1))</f>
        <v/>
      </c>
      <c r="L169" s="50" t="n"/>
      <c r="M169" s="57" t="n"/>
      <c r="N169" s="50" t="n"/>
    </row>
    <row r="170">
      <c r="B170" s="49" t="n"/>
      <c r="C170" s="50" t="n"/>
      <c r="D170" s="50" t="n"/>
      <c r="E170" s="50" t="n"/>
      <c r="F170" s="51" t="n"/>
      <c r="G170" s="52" t="n"/>
      <c r="H170" s="53" t="n"/>
      <c r="I170" s="54">
        <f>IF(OR(G170="",G170=0),"",H170/G170)</f>
        <v/>
      </c>
      <c r="J170" s="55">
        <f>IF(E170="","",IFERROR(VLOOKUP(E170,Listas!$A$2:$B$12,2,FALSE),""))</f>
        <v/>
      </c>
      <c r="K170" s="56">
        <f>IF(B170="","",DATE(YEAR(B170),MONTH(B170),1))</f>
        <v/>
      </c>
      <c r="L170" s="50" t="n"/>
      <c r="M170" s="57" t="n"/>
      <c r="N170" s="50" t="n"/>
    </row>
    <row r="171">
      <c r="B171" s="49" t="n"/>
      <c r="C171" s="50" t="n"/>
      <c r="D171" s="50" t="n"/>
      <c r="E171" s="50" t="n"/>
      <c r="F171" s="51" t="n"/>
      <c r="G171" s="52" t="n"/>
      <c r="H171" s="53" t="n"/>
      <c r="I171" s="54">
        <f>IF(OR(G171="",G171=0),"",H171/G171)</f>
        <v/>
      </c>
      <c r="J171" s="55">
        <f>IF(E171="","",IFERROR(VLOOKUP(E171,Listas!$A$2:$B$12,2,FALSE),""))</f>
        <v/>
      </c>
      <c r="K171" s="56">
        <f>IF(B171="","",DATE(YEAR(B171),MONTH(B171),1))</f>
        <v/>
      </c>
      <c r="L171" s="50" t="n"/>
      <c r="M171" s="57" t="n"/>
      <c r="N171" s="50" t="n"/>
    </row>
    <row r="172">
      <c r="B172" s="49" t="n"/>
      <c r="C172" s="50" t="n"/>
      <c r="D172" s="50" t="n"/>
      <c r="E172" s="50" t="n"/>
      <c r="F172" s="51" t="n"/>
      <c r="G172" s="52" t="n"/>
      <c r="H172" s="53" t="n"/>
      <c r="I172" s="54">
        <f>IF(OR(G172="",G172=0),"",H172/G172)</f>
        <v/>
      </c>
      <c r="J172" s="55">
        <f>IF(E172="","",IFERROR(VLOOKUP(E172,Listas!$A$2:$B$12,2,FALSE),""))</f>
        <v/>
      </c>
      <c r="K172" s="56">
        <f>IF(B172="","",DATE(YEAR(B172),MONTH(B172),1))</f>
        <v/>
      </c>
      <c r="L172" s="50" t="n"/>
      <c r="M172" s="57" t="n"/>
      <c r="N172" s="50" t="n"/>
    </row>
    <row r="173">
      <c r="B173" s="49" t="n"/>
      <c r="C173" s="50" t="n"/>
      <c r="D173" s="50" t="n"/>
      <c r="E173" s="50" t="n"/>
      <c r="F173" s="51" t="n"/>
      <c r="G173" s="52" t="n"/>
      <c r="H173" s="53" t="n"/>
      <c r="I173" s="54">
        <f>IF(OR(G173="",G173=0),"",H173/G173)</f>
        <v/>
      </c>
      <c r="J173" s="55">
        <f>IF(E173="","",IFERROR(VLOOKUP(E173,Listas!$A$2:$B$12,2,FALSE),""))</f>
        <v/>
      </c>
      <c r="K173" s="56">
        <f>IF(B173="","",DATE(YEAR(B173),MONTH(B173),1))</f>
        <v/>
      </c>
      <c r="L173" s="50" t="n"/>
      <c r="M173" s="57" t="n"/>
      <c r="N173" s="50" t="n"/>
    </row>
    <row r="174">
      <c r="B174" s="49" t="n"/>
      <c r="C174" s="50" t="n"/>
      <c r="D174" s="50" t="n"/>
      <c r="E174" s="50" t="n"/>
      <c r="F174" s="51" t="n"/>
      <c r="G174" s="52" t="n"/>
      <c r="H174" s="53" t="n"/>
      <c r="I174" s="54">
        <f>IF(OR(G174="",G174=0),"",H174/G174)</f>
        <v/>
      </c>
      <c r="J174" s="55">
        <f>IF(E174="","",IFERROR(VLOOKUP(E174,Listas!$A$2:$B$12,2,FALSE),""))</f>
        <v/>
      </c>
      <c r="K174" s="56">
        <f>IF(B174="","",DATE(YEAR(B174),MONTH(B174),1))</f>
        <v/>
      </c>
      <c r="L174" s="50" t="n"/>
      <c r="M174" s="57" t="n"/>
      <c r="N174" s="50" t="n"/>
    </row>
    <row r="175">
      <c r="B175" s="49" t="n"/>
      <c r="C175" s="50" t="n"/>
      <c r="D175" s="50" t="n"/>
      <c r="E175" s="50" t="n"/>
      <c r="F175" s="51" t="n"/>
      <c r="G175" s="52" t="n"/>
      <c r="H175" s="53" t="n"/>
      <c r="I175" s="54">
        <f>IF(OR(G175="",G175=0),"",H175/G175)</f>
        <v/>
      </c>
      <c r="J175" s="55">
        <f>IF(E175="","",IFERROR(VLOOKUP(E175,Listas!$A$2:$B$12,2,FALSE),""))</f>
        <v/>
      </c>
      <c r="K175" s="56">
        <f>IF(B175="","",DATE(YEAR(B175),MONTH(B175),1))</f>
        <v/>
      </c>
      <c r="L175" s="50" t="n"/>
      <c r="M175" s="57" t="n"/>
      <c r="N175" s="50" t="n"/>
    </row>
    <row r="176">
      <c r="B176" s="49" t="n"/>
      <c r="C176" s="50" t="n"/>
      <c r="D176" s="50" t="n"/>
      <c r="E176" s="50" t="n"/>
      <c r="F176" s="51" t="n"/>
      <c r="G176" s="52" t="n"/>
      <c r="H176" s="53" t="n"/>
      <c r="I176" s="54">
        <f>IF(OR(G176="",G176=0),"",H176/G176)</f>
        <v/>
      </c>
      <c r="J176" s="55">
        <f>IF(E176="","",IFERROR(VLOOKUP(E176,Listas!$A$2:$B$12,2,FALSE),""))</f>
        <v/>
      </c>
      <c r="K176" s="56">
        <f>IF(B176="","",DATE(YEAR(B176),MONTH(B176),1))</f>
        <v/>
      </c>
      <c r="L176" s="50" t="n"/>
      <c r="M176" s="57" t="n"/>
      <c r="N176" s="50" t="n"/>
    </row>
    <row r="177">
      <c r="B177" s="49" t="n"/>
      <c r="C177" s="50" t="n"/>
      <c r="D177" s="50" t="n"/>
      <c r="E177" s="50" t="n"/>
      <c r="F177" s="51" t="n"/>
      <c r="G177" s="52" t="n"/>
      <c r="H177" s="53" t="n"/>
      <c r="I177" s="54">
        <f>IF(OR(G177="",G177=0),"",H177/G177)</f>
        <v/>
      </c>
      <c r="J177" s="55">
        <f>IF(E177="","",IFERROR(VLOOKUP(E177,Listas!$A$2:$B$12,2,FALSE),""))</f>
        <v/>
      </c>
      <c r="K177" s="56">
        <f>IF(B177="","",DATE(YEAR(B177),MONTH(B177),1))</f>
        <v/>
      </c>
      <c r="L177" s="50" t="n"/>
      <c r="M177" s="57" t="n"/>
      <c r="N177" s="50" t="n"/>
    </row>
    <row r="178">
      <c r="B178" s="49" t="n"/>
      <c r="C178" s="50" t="n"/>
      <c r="D178" s="50" t="n"/>
      <c r="E178" s="50" t="n"/>
      <c r="F178" s="51" t="n"/>
      <c r="G178" s="52" t="n"/>
      <c r="H178" s="53" t="n"/>
      <c r="I178" s="54">
        <f>IF(OR(G178="",G178=0),"",H178/G178)</f>
        <v/>
      </c>
      <c r="J178" s="55">
        <f>IF(E178="","",IFERROR(VLOOKUP(E178,Listas!$A$2:$B$12,2,FALSE),""))</f>
        <v/>
      </c>
      <c r="K178" s="56">
        <f>IF(B178="","",DATE(YEAR(B178),MONTH(B178),1))</f>
        <v/>
      </c>
      <c r="L178" s="50" t="n"/>
      <c r="M178" s="57" t="n"/>
      <c r="N178" s="50" t="n"/>
    </row>
    <row r="179">
      <c r="B179" s="49" t="n"/>
      <c r="C179" s="50" t="n"/>
      <c r="D179" s="50" t="n"/>
      <c r="E179" s="50" t="n"/>
      <c r="F179" s="51" t="n"/>
      <c r="G179" s="52" t="n"/>
      <c r="H179" s="53" t="n"/>
      <c r="I179" s="54">
        <f>IF(OR(G179="",G179=0),"",H179/G179)</f>
        <v/>
      </c>
      <c r="J179" s="55">
        <f>IF(E179="","",IFERROR(VLOOKUP(E179,Listas!$A$2:$B$12,2,FALSE),""))</f>
        <v/>
      </c>
      <c r="K179" s="56">
        <f>IF(B179="","",DATE(YEAR(B179),MONTH(B179),1))</f>
        <v/>
      </c>
      <c r="L179" s="50" t="n"/>
      <c r="M179" s="57" t="n"/>
      <c r="N179" s="50" t="n"/>
    </row>
    <row r="180">
      <c r="B180" s="49" t="n"/>
      <c r="C180" s="50" t="n"/>
      <c r="D180" s="50" t="n"/>
      <c r="E180" s="50" t="n"/>
      <c r="F180" s="51" t="n"/>
      <c r="G180" s="52" t="n"/>
      <c r="H180" s="53" t="n"/>
      <c r="I180" s="54">
        <f>IF(OR(G180="",G180=0),"",H180/G180)</f>
        <v/>
      </c>
      <c r="J180" s="55">
        <f>IF(E180="","",IFERROR(VLOOKUP(E180,Listas!$A$2:$B$12,2,FALSE),""))</f>
        <v/>
      </c>
      <c r="K180" s="56">
        <f>IF(B180="","",DATE(YEAR(B180),MONTH(B180),1))</f>
        <v/>
      </c>
      <c r="L180" s="50" t="n"/>
      <c r="M180" s="57" t="n"/>
      <c r="N180" s="50" t="n"/>
    </row>
    <row r="181">
      <c r="B181" s="49" t="n"/>
      <c r="C181" s="50" t="n"/>
      <c r="D181" s="50" t="n"/>
      <c r="E181" s="50" t="n"/>
      <c r="F181" s="51" t="n"/>
      <c r="G181" s="52" t="n"/>
      <c r="H181" s="53" t="n"/>
      <c r="I181" s="54">
        <f>IF(OR(G181="",G181=0),"",H181/G181)</f>
        <v/>
      </c>
      <c r="J181" s="55">
        <f>IF(E181="","",IFERROR(VLOOKUP(E181,Listas!$A$2:$B$12,2,FALSE),""))</f>
        <v/>
      </c>
      <c r="K181" s="56">
        <f>IF(B181="","",DATE(YEAR(B181),MONTH(B181),1))</f>
        <v/>
      </c>
      <c r="L181" s="50" t="n"/>
      <c r="M181" s="57" t="n"/>
      <c r="N181" s="50" t="n"/>
    </row>
    <row r="182">
      <c r="B182" s="49" t="n"/>
      <c r="C182" s="50" t="n"/>
      <c r="D182" s="50" t="n"/>
      <c r="E182" s="50" t="n"/>
      <c r="F182" s="51" t="n"/>
      <c r="G182" s="52" t="n"/>
      <c r="H182" s="53" t="n"/>
      <c r="I182" s="54">
        <f>IF(OR(G182="",G182=0),"",H182/G182)</f>
        <v/>
      </c>
      <c r="J182" s="55">
        <f>IF(E182="","",IFERROR(VLOOKUP(E182,Listas!$A$2:$B$12,2,FALSE),""))</f>
        <v/>
      </c>
      <c r="K182" s="56">
        <f>IF(B182="","",DATE(YEAR(B182),MONTH(B182),1))</f>
        <v/>
      </c>
      <c r="L182" s="50" t="n"/>
      <c r="M182" s="57" t="n"/>
      <c r="N182" s="50" t="n"/>
    </row>
    <row r="183">
      <c r="B183" s="49" t="n"/>
      <c r="C183" s="50" t="n"/>
      <c r="D183" s="50" t="n"/>
      <c r="E183" s="50" t="n"/>
      <c r="F183" s="51" t="n"/>
      <c r="G183" s="52" t="n"/>
      <c r="H183" s="53" t="n"/>
      <c r="I183" s="54">
        <f>IF(OR(G183="",G183=0),"",H183/G183)</f>
        <v/>
      </c>
      <c r="J183" s="55">
        <f>IF(E183="","",IFERROR(VLOOKUP(E183,Listas!$A$2:$B$12,2,FALSE),""))</f>
        <v/>
      </c>
      <c r="K183" s="56">
        <f>IF(B183="","",DATE(YEAR(B183),MONTH(B183),1))</f>
        <v/>
      </c>
      <c r="L183" s="50" t="n"/>
      <c r="M183" s="57" t="n"/>
      <c r="N183" s="50" t="n"/>
    </row>
    <row r="184">
      <c r="B184" s="49" t="n"/>
      <c r="C184" s="50" t="n"/>
      <c r="D184" s="50" t="n"/>
      <c r="E184" s="50" t="n"/>
      <c r="F184" s="51" t="n"/>
      <c r="G184" s="52" t="n"/>
      <c r="H184" s="53" t="n"/>
      <c r="I184" s="54">
        <f>IF(OR(G184="",G184=0),"",H184/G184)</f>
        <v/>
      </c>
      <c r="J184" s="55">
        <f>IF(E184="","",IFERROR(VLOOKUP(E184,Listas!$A$2:$B$12,2,FALSE),""))</f>
        <v/>
      </c>
      <c r="K184" s="56">
        <f>IF(B184="","",DATE(YEAR(B184),MONTH(B184),1))</f>
        <v/>
      </c>
      <c r="L184" s="50" t="n"/>
      <c r="M184" s="57" t="n"/>
      <c r="N184" s="50" t="n"/>
    </row>
    <row r="185">
      <c r="B185" s="49" t="n"/>
      <c r="C185" s="50" t="n"/>
      <c r="D185" s="50" t="n"/>
      <c r="E185" s="50" t="n"/>
      <c r="F185" s="51" t="n"/>
      <c r="G185" s="52" t="n"/>
      <c r="H185" s="53" t="n"/>
      <c r="I185" s="54">
        <f>IF(OR(G185="",G185=0),"",H185/G185)</f>
        <v/>
      </c>
      <c r="J185" s="55">
        <f>IF(E185="","",IFERROR(VLOOKUP(E185,Listas!$A$2:$B$12,2,FALSE),""))</f>
        <v/>
      </c>
      <c r="K185" s="56">
        <f>IF(B185="","",DATE(YEAR(B185),MONTH(B185),1))</f>
        <v/>
      </c>
      <c r="L185" s="50" t="n"/>
      <c r="M185" s="57" t="n"/>
      <c r="N185" s="50" t="n"/>
    </row>
    <row r="186">
      <c r="B186" s="49" t="n"/>
      <c r="C186" s="50" t="n"/>
      <c r="D186" s="50" t="n"/>
      <c r="E186" s="50" t="n"/>
      <c r="F186" s="51" t="n"/>
      <c r="G186" s="52" t="n"/>
      <c r="H186" s="53" t="n"/>
      <c r="I186" s="54">
        <f>IF(OR(G186="",G186=0),"",H186/G186)</f>
        <v/>
      </c>
      <c r="J186" s="55">
        <f>IF(E186="","",IFERROR(VLOOKUP(E186,Listas!$A$2:$B$12,2,FALSE),""))</f>
        <v/>
      </c>
      <c r="K186" s="56">
        <f>IF(B186="","",DATE(YEAR(B186),MONTH(B186),1))</f>
        <v/>
      </c>
      <c r="L186" s="50" t="n"/>
      <c r="M186" s="57" t="n"/>
      <c r="N186" s="50" t="n"/>
    </row>
    <row r="187">
      <c r="B187" s="49" t="n"/>
      <c r="C187" s="50" t="n"/>
      <c r="D187" s="50" t="n"/>
      <c r="E187" s="50" t="n"/>
      <c r="F187" s="51" t="n"/>
      <c r="G187" s="52" t="n"/>
      <c r="H187" s="53" t="n"/>
      <c r="I187" s="54">
        <f>IF(OR(G187="",G187=0),"",H187/G187)</f>
        <v/>
      </c>
      <c r="J187" s="55">
        <f>IF(E187="","",IFERROR(VLOOKUP(E187,Listas!$A$2:$B$12,2,FALSE),""))</f>
        <v/>
      </c>
      <c r="K187" s="56">
        <f>IF(B187="","",DATE(YEAR(B187),MONTH(B187),1))</f>
        <v/>
      </c>
      <c r="L187" s="50" t="n"/>
      <c r="M187" s="57" t="n"/>
      <c r="N187" s="50" t="n"/>
    </row>
    <row r="188">
      <c r="B188" s="49" t="n"/>
      <c r="C188" s="50" t="n"/>
      <c r="D188" s="50" t="n"/>
      <c r="E188" s="50" t="n"/>
      <c r="F188" s="51" t="n"/>
      <c r="G188" s="52" t="n"/>
      <c r="H188" s="53" t="n"/>
      <c r="I188" s="54">
        <f>IF(OR(G188="",G188=0),"",H188/G188)</f>
        <v/>
      </c>
      <c r="J188" s="55">
        <f>IF(E188="","",IFERROR(VLOOKUP(E188,Listas!$A$2:$B$12,2,FALSE),""))</f>
        <v/>
      </c>
      <c r="K188" s="56">
        <f>IF(B188="","",DATE(YEAR(B188),MONTH(B188),1))</f>
        <v/>
      </c>
      <c r="L188" s="50" t="n"/>
      <c r="M188" s="57" t="n"/>
      <c r="N188" s="50" t="n"/>
    </row>
    <row r="189">
      <c r="B189" s="49" t="n"/>
      <c r="C189" s="50" t="n"/>
      <c r="D189" s="50" t="n"/>
      <c r="E189" s="50" t="n"/>
      <c r="F189" s="51" t="n"/>
      <c r="G189" s="52" t="n"/>
      <c r="H189" s="53" t="n"/>
      <c r="I189" s="54">
        <f>IF(OR(G189="",G189=0),"",H189/G189)</f>
        <v/>
      </c>
      <c r="J189" s="55">
        <f>IF(E189="","",IFERROR(VLOOKUP(E189,Listas!$A$2:$B$12,2,FALSE),""))</f>
        <v/>
      </c>
      <c r="K189" s="56">
        <f>IF(B189="","",DATE(YEAR(B189),MONTH(B189),1))</f>
        <v/>
      </c>
      <c r="L189" s="50" t="n"/>
      <c r="M189" s="57" t="n"/>
      <c r="N189" s="50" t="n"/>
    </row>
    <row r="190">
      <c r="B190" s="49" t="n"/>
      <c r="C190" s="50" t="n"/>
      <c r="D190" s="50" t="n"/>
      <c r="E190" s="50" t="n"/>
      <c r="F190" s="51" t="n"/>
      <c r="G190" s="52" t="n"/>
      <c r="H190" s="53" t="n"/>
      <c r="I190" s="54">
        <f>IF(OR(G190="",G190=0),"",H190/G190)</f>
        <v/>
      </c>
      <c r="J190" s="55">
        <f>IF(E190="","",IFERROR(VLOOKUP(E190,Listas!$A$2:$B$12,2,FALSE),""))</f>
        <v/>
      </c>
      <c r="K190" s="56">
        <f>IF(B190="","",DATE(YEAR(B190),MONTH(B190),1))</f>
        <v/>
      </c>
      <c r="L190" s="50" t="n"/>
      <c r="M190" s="57" t="n"/>
      <c r="N190" s="50" t="n"/>
    </row>
    <row r="191">
      <c r="B191" s="49" t="n"/>
      <c r="C191" s="50" t="n"/>
      <c r="D191" s="50" t="n"/>
      <c r="E191" s="50" t="n"/>
      <c r="F191" s="51" t="n"/>
      <c r="G191" s="52" t="n"/>
      <c r="H191" s="53" t="n"/>
      <c r="I191" s="54">
        <f>IF(OR(G191="",G191=0),"",H191/G191)</f>
        <v/>
      </c>
      <c r="J191" s="55">
        <f>IF(E191="","",IFERROR(VLOOKUP(E191,Listas!$A$2:$B$12,2,FALSE),""))</f>
        <v/>
      </c>
      <c r="K191" s="56">
        <f>IF(B191="","",DATE(YEAR(B191),MONTH(B191),1))</f>
        <v/>
      </c>
      <c r="L191" s="50" t="n"/>
      <c r="M191" s="57" t="n"/>
      <c r="N191" s="50" t="n"/>
    </row>
    <row r="192">
      <c r="B192" s="49" t="n"/>
      <c r="C192" s="50" t="n"/>
      <c r="D192" s="50" t="n"/>
      <c r="E192" s="50" t="n"/>
      <c r="F192" s="51" t="n"/>
      <c r="G192" s="52" t="n"/>
      <c r="H192" s="53" t="n"/>
      <c r="I192" s="54">
        <f>IF(OR(G192="",G192=0),"",H192/G192)</f>
        <v/>
      </c>
      <c r="J192" s="55">
        <f>IF(E192="","",IFERROR(VLOOKUP(E192,Listas!$A$2:$B$12,2,FALSE),""))</f>
        <v/>
      </c>
      <c r="K192" s="56">
        <f>IF(B192="","",DATE(YEAR(B192),MONTH(B192),1))</f>
        <v/>
      </c>
      <c r="L192" s="50" t="n"/>
      <c r="M192" s="57" t="n"/>
      <c r="N192" s="50" t="n"/>
    </row>
    <row r="193">
      <c r="B193" s="49" t="n"/>
      <c r="C193" s="50" t="n"/>
      <c r="D193" s="50" t="n"/>
      <c r="E193" s="50" t="n"/>
      <c r="F193" s="51" t="n"/>
      <c r="G193" s="52" t="n"/>
      <c r="H193" s="53" t="n"/>
      <c r="I193" s="54">
        <f>IF(OR(G193="",G193=0),"",H193/G193)</f>
        <v/>
      </c>
      <c r="J193" s="55">
        <f>IF(E193="","",IFERROR(VLOOKUP(E193,Listas!$A$2:$B$12,2,FALSE),""))</f>
        <v/>
      </c>
      <c r="K193" s="56">
        <f>IF(B193="","",DATE(YEAR(B193),MONTH(B193),1))</f>
        <v/>
      </c>
      <c r="L193" s="50" t="n"/>
      <c r="M193" s="57" t="n"/>
      <c r="N193" s="50" t="n"/>
    </row>
    <row r="194">
      <c r="B194" s="49" t="n"/>
      <c r="C194" s="50" t="n"/>
      <c r="D194" s="50" t="n"/>
      <c r="E194" s="50" t="n"/>
      <c r="F194" s="51" t="n"/>
      <c r="G194" s="52" t="n"/>
      <c r="H194" s="53" t="n"/>
      <c r="I194" s="54">
        <f>IF(OR(G194="",G194=0),"",H194/G194)</f>
        <v/>
      </c>
      <c r="J194" s="55">
        <f>IF(E194="","",IFERROR(VLOOKUP(E194,Listas!$A$2:$B$12,2,FALSE),""))</f>
        <v/>
      </c>
      <c r="K194" s="56">
        <f>IF(B194="","",DATE(YEAR(B194),MONTH(B194),1))</f>
        <v/>
      </c>
      <c r="L194" s="50" t="n"/>
      <c r="M194" s="57" t="n"/>
      <c r="N194" s="50" t="n"/>
    </row>
    <row r="195">
      <c r="B195" s="49" t="n"/>
      <c r="C195" s="50" t="n"/>
      <c r="D195" s="50" t="n"/>
      <c r="E195" s="50" t="n"/>
      <c r="F195" s="51" t="n"/>
      <c r="G195" s="52" t="n"/>
      <c r="H195" s="53" t="n"/>
      <c r="I195" s="54">
        <f>IF(OR(G195="",G195=0),"",H195/G195)</f>
        <v/>
      </c>
      <c r="J195" s="55">
        <f>IF(E195="","",IFERROR(VLOOKUP(E195,Listas!$A$2:$B$12,2,FALSE),""))</f>
        <v/>
      </c>
      <c r="K195" s="56">
        <f>IF(B195="","",DATE(YEAR(B195),MONTH(B195),1))</f>
        <v/>
      </c>
      <c r="L195" s="50" t="n"/>
      <c r="M195" s="57" t="n"/>
      <c r="N195" s="50" t="n"/>
    </row>
    <row r="196">
      <c r="B196" s="49" t="n"/>
      <c r="C196" s="50" t="n"/>
      <c r="D196" s="50" t="n"/>
      <c r="E196" s="50" t="n"/>
      <c r="F196" s="51" t="n"/>
      <c r="G196" s="52" t="n"/>
      <c r="H196" s="53" t="n"/>
      <c r="I196" s="54">
        <f>IF(OR(G196="",G196=0),"",H196/G196)</f>
        <v/>
      </c>
      <c r="J196" s="55">
        <f>IF(E196="","",IFERROR(VLOOKUP(E196,Listas!$A$2:$B$12,2,FALSE),""))</f>
        <v/>
      </c>
      <c r="K196" s="56">
        <f>IF(B196="","",DATE(YEAR(B196),MONTH(B196),1))</f>
        <v/>
      </c>
      <c r="L196" s="50" t="n"/>
      <c r="M196" s="57" t="n"/>
      <c r="N196" s="50" t="n"/>
    </row>
    <row r="197">
      <c r="B197" s="49" t="n"/>
      <c r="C197" s="50" t="n"/>
      <c r="D197" s="50" t="n"/>
      <c r="E197" s="50" t="n"/>
      <c r="F197" s="51" t="n"/>
      <c r="G197" s="52" t="n"/>
      <c r="H197" s="53" t="n"/>
      <c r="I197" s="54">
        <f>IF(OR(G197="",G197=0),"",H197/G197)</f>
        <v/>
      </c>
      <c r="J197" s="55">
        <f>IF(E197="","",IFERROR(VLOOKUP(E197,Listas!$A$2:$B$12,2,FALSE),""))</f>
        <v/>
      </c>
      <c r="K197" s="56">
        <f>IF(B197="","",DATE(YEAR(B197),MONTH(B197),1))</f>
        <v/>
      </c>
      <c r="L197" s="50" t="n"/>
      <c r="M197" s="57" t="n"/>
      <c r="N197" s="50" t="n"/>
    </row>
    <row r="198">
      <c r="B198" s="49" t="n"/>
      <c r="C198" s="50" t="n"/>
      <c r="D198" s="50" t="n"/>
      <c r="E198" s="50" t="n"/>
      <c r="F198" s="51" t="n"/>
      <c r="G198" s="52" t="n"/>
      <c r="H198" s="53" t="n"/>
      <c r="I198" s="54">
        <f>IF(OR(G198="",G198=0),"",H198/G198)</f>
        <v/>
      </c>
      <c r="J198" s="55">
        <f>IF(E198="","",IFERROR(VLOOKUP(E198,Listas!$A$2:$B$12,2,FALSE),""))</f>
        <v/>
      </c>
      <c r="K198" s="56">
        <f>IF(B198="","",DATE(YEAR(B198),MONTH(B198),1))</f>
        <v/>
      </c>
      <c r="L198" s="50" t="n"/>
      <c r="M198" s="57" t="n"/>
      <c r="N198" s="50" t="n"/>
    </row>
    <row r="199">
      <c r="B199" s="49" t="n"/>
      <c r="C199" s="50" t="n"/>
      <c r="D199" s="50" t="n"/>
      <c r="E199" s="50" t="n"/>
      <c r="F199" s="51" t="n"/>
      <c r="G199" s="52" t="n"/>
      <c r="H199" s="53" t="n"/>
      <c r="I199" s="54">
        <f>IF(OR(G199="",G199=0),"",H199/G199)</f>
        <v/>
      </c>
      <c r="J199" s="55">
        <f>IF(E199="","",IFERROR(VLOOKUP(E199,Listas!$A$2:$B$12,2,FALSE),""))</f>
        <v/>
      </c>
      <c r="K199" s="56">
        <f>IF(B199="","",DATE(YEAR(B199),MONTH(B199),1))</f>
        <v/>
      </c>
      <c r="L199" s="50" t="n"/>
      <c r="M199" s="57" t="n"/>
      <c r="N199" s="50" t="n"/>
    </row>
    <row r="200">
      <c r="B200" s="49" t="n"/>
      <c r="C200" s="50" t="n"/>
      <c r="D200" s="50" t="n"/>
      <c r="E200" s="50" t="n"/>
      <c r="F200" s="51" t="n"/>
      <c r="G200" s="52" t="n"/>
      <c r="H200" s="53" t="n"/>
      <c r="I200" s="54">
        <f>IF(OR(G200="",G200=0),"",H200/G200)</f>
        <v/>
      </c>
      <c r="J200" s="55">
        <f>IF(E200="","",IFERROR(VLOOKUP(E200,Listas!$A$2:$B$12,2,FALSE),""))</f>
        <v/>
      </c>
      <c r="K200" s="56">
        <f>IF(B200="","",DATE(YEAR(B200),MONTH(B200),1))</f>
        <v/>
      </c>
      <c r="L200" s="50" t="n"/>
      <c r="M200" s="57" t="n"/>
      <c r="N200" s="50" t="n"/>
    </row>
    <row r="201">
      <c r="B201" s="49" t="n"/>
      <c r="C201" s="50" t="n"/>
      <c r="D201" s="50" t="n"/>
      <c r="E201" s="50" t="n"/>
      <c r="F201" s="51" t="n"/>
      <c r="G201" s="52" t="n"/>
      <c r="H201" s="53" t="n"/>
      <c r="I201" s="54">
        <f>IF(OR(G201="",G201=0),"",H201/G201)</f>
        <v/>
      </c>
      <c r="J201" s="55">
        <f>IF(E201="","",IFERROR(VLOOKUP(E201,Listas!$A$2:$B$12,2,FALSE),""))</f>
        <v/>
      </c>
      <c r="K201" s="56">
        <f>IF(B201="","",DATE(YEAR(B201),MONTH(B201),1))</f>
        <v/>
      </c>
      <c r="L201" s="50" t="n"/>
      <c r="M201" s="57" t="n"/>
      <c r="N201" s="50" t="n"/>
    </row>
    <row r="202">
      <c r="B202" s="49" t="n"/>
      <c r="C202" s="50" t="n"/>
      <c r="D202" s="50" t="n"/>
      <c r="E202" s="50" t="n"/>
      <c r="F202" s="51" t="n"/>
      <c r="G202" s="52" t="n"/>
      <c r="H202" s="53" t="n"/>
      <c r="I202" s="54">
        <f>IF(OR(G202="",G202=0),"",H202/G202)</f>
        <v/>
      </c>
      <c r="J202" s="55">
        <f>IF(E202="","",IFERROR(VLOOKUP(E202,Listas!$A$2:$B$12,2,FALSE),""))</f>
        <v/>
      </c>
      <c r="K202" s="56">
        <f>IF(B202="","",DATE(YEAR(B202),MONTH(B202),1))</f>
        <v/>
      </c>
      <c r="L202" s="50" t="n"/>
      <c r="M202" s="57" t="n"/>
      <c r="N202" s="50" t="n"/>
    </row>
    <row r="203">
      <c r="B203" s="49" t="n"/>
      <c r="C203" s="50" t="n"/>
      <c r="D203" s="50" t="n"/>
      <c r="E203" s="50" t="n"/>
      <c r="F203" s="51" t="n"/>
      <c r="G203" s="52" t="n"/>
      <c r="H203" s="53" t="n"/>
      <c r="I203" s="54">
        <f>IF(OR(G203="",G203=0),"",H203/G203)</f>
        <v/>
      </c>
      <c r="J203" s="55">
        <f>IF(E203="","",IFERROR(VLOOKUP(E203,Listas!$A$2:$B$12,2,FALSE),""))</f>
        <v/>
      </c>
      <c r="K203" s="56">
        <f>IF(B203="","",DATE(YEAR(B203),MONTH(B203),1))</f>
        <v/>
      </c>
      <c r="L203" s="50" t="n"/>
      <c r="M203" s="57" t="n"/>
      <c r="N203" s="50" t="n"/>
    </row>
    <row r="204">
      <c r="B204" s="49" t="n"/>
      <c r="C204" s="50" t="n"/>
      <c r="D204" s="50" t="n"/>
      <c r="E204" s="50" t="n"/>
      <c r="F204" s="51" t="n"/>
      <c r="G204" s="52" t="n"/>
      <c r="H204" s="53" t="n"/>
      <c r="I204" s="54">
        <f>IF(OR(G204="",G204=0),"",H204/G204)</f>
        <v/>
      </c>
      <c r="J204" s="55">
        <f>IF(E204="","",IFERROR(VLOOKUP(E204,Listas!$A$2:$B$12,2,FALSE),""))</f>
        <v/>
      </c>
      <c r="K204" s="56">
        <f>IF(B204="","",DATE(YEAR(B204),MONTH(B204),1))</f>
        <v/>
      </c>
      <c r="L204" s="50" t="n"/>
      <c r="M204" s="57" t="n"/>
      <c r="N204" s="50" t="n"/>
    </row>
    <row r="205">
      <c r="B205" s="49" t="n"/>
      <c r="C205" s="50" t="n"/>
      <c r="D205" s="50" t="n"/>
      <c r="E205" s="50" t="n"/>
      <c r="F205" s="51" t="n"/>
      <c r="G205" s="52" t="n"/>
      <c r="H205" s="53" t="n"/>
      <c r="I205" s="54">
        <f>IF(OR(G205="",G205=0),"",H205/G205)</f>
        <v/>
      </c>
      <c r="J205" s="55">
        <f>IF(E205="","",IFERROR(VLOOKUP(E205,Listas!$A$2:$B$12,2,FALSE),""))</f>
        <v/>
      </c>
      <c r="K205" s="56">
        <f>IF(B205="","",DATE(YEAR(B205),MONTH(B205),1))</f>
        <v/>
      </c>
      <c r="L205" s="50" t="n"/>
      <c r="M205" s="57" t="n"/>
      <c r="N205" s="50" t="n"/>
    </row>
    <row r="206">
      <c r="B206" s="49" t="n"/>
      <c r="C206" s="50" t="n"/>
      <c r="D206" s="50" t="n"/>
      <c r="E206" s="50" t="n"/>
      <c r="F206" s="51" t="n"/>
      <c r="G206" s="52" t="n"/>
      <c r="H206" s="53" t="n"/>
      <c r="I206" s="54">
        <f>IF(OR(G206="",G206=0),"",H206/G206)</f>
        <v/>
      </c>
      <c r="J206" s="55">
        <f>IF(E206="","",IFERROR(VLOOKUP(E206,Listas!$A$2:$B$12,2,FALSE),""))</f>
        <v/>
      </c>
      <c r="K206" s="56">
        <f>IF(B206="","",DATE(YEAR(B206),MONTH(B206),1))</f>
        <v/>
      </c>
      <c r="L206" s="50" t="n"/>
      <c r="M206" s="57" t="n"/>
      <c r="N206" s="50" t="n"/>
    </row>
    <row r="207">
      <c r="B207" s="49" t="n"/>
      <c r="C207" s="50" t="n"/>
      <c r="D207" s="50" t="n"/>
      <c r="E207" s="50" t="n"/>
      <c r="F207" s="51" t="n"/>
      <c r="G207" s="52" t="n"/>
      <c r="H207" s="53" t="n"/>
      <c r="I207" s="54">
        <f>IF(OR(G207="",G207=0),"",H207/G207)</f>
        <v/>
      </c>
      <c r="J207" s="55">
        <f>IF(E207="","",IFERROR(VLOOKUP(E207,Listas!$A$2:$B$12,2,FALSE),""))</f>
        <v/>
      </c>
      <c r="K207" s="56">
        <f>IF(B207="","",DATE(YEAR(B207),MONTH(B207),1))</f>
        <v/>
      </c>
      <c r="L207" s="50" t="n"/>
      <c r="M207" s="57" t="n"/>
      <c r="N207" s="50" t="n"/>
    </row>
    <row r="208">
      <c r="B208" s="49" t="n"/>
      <c r="C208" s="50" t="n"/>
      <c r="D208" s="50" t="n"/>
      <c r="E208" s="50" t="n"/>
      <c r="F208" s="51" t="n"/>
      <c r="G208" s="52" t="n"/>
      <c r="H208" s="53" t="n"/>
      <c r="I208" s="54">
        <f>IF(OR(G208="",G208=0),"",H208/G208)</f>
        <v/>
      </c>
      <c r="J208" s="55">
        <f>IF(E208="","",IFERROR(VLOOKUP(E208,Listas!$A$2:$B$12,2,FALSE),""))</f>
        <v/>
      </c>
      <c r="K208" s="56">
        <f>IF(B208="","",DATE(YEAR(B208),MONTH(B208),1))</f>
        <v/>
      </c>
      <c r="L208" s="50" t="n"/>
      <c r="M208" s="57" t="n"/>
      <c r="N208" s="50" t="n"/>
    </row>
    <row r="209">
      <c r="B209" s="49" t="n"/>
      <c r="C209" s="50" t="n"/>
      <c r="D209" s="50" t="n"/>
      <c r="E209" s="50" t="n"/>
      <c r="F209" s="51" t="n"/>
      <c r="G209" s="52" t="n"/>
      <c r="H209" s="53" t="n"/>
      <c r="I209" s="54">
        <f>IF(OR(G209="",G209=0),"",H209/G209)</f>
        <v/>
      </c>
      <c r="J209" s="55">
        <f>IF(E209="","",IFERROR(VLOOKUP(E209,Listas!$A$2:$B$12,2,FALSE),""))</f>
        <v/>
      </c>
      <c r="K209" s="56">
        <f>IF(B209="","",DATE(YEAR(B209),MONTH(B209),1))</f>
        <v/>
      </c>
      <c r="L209" s="50" t="n"/>
      <c r="M209" s="57" t="n"/>
      <c r="N209" s="50" t="n"/>
    </row>
    <row r="210">
      <c r="B210" s="49" t="n"/>
      <c r="C210" s="50" t="n"/>
      <c r="D210" s="50" t="n"/>
      <c r="E210" s="50" t="n"/>
      <c r="F210" s="51" t="n"/>
      <c r="G210" s="52" t="n"/>
      <c r="H210" s="53" t="n"/>
      <c r="I210" s="54">
        <f>IF(OR(G210="",G210=0),"",H210/G210)</f>
        <v/>
      </c>
      <c r="J210" s="55">
        <f>IF(E210="","",IFERROR(VLOOKUP(E210,Listas!$A$2:$B$12,2,FALSE),""))</f>
        <v/>
      </c>
      <c r="K210" s="56">
        <f>IF(B210="","",DATE(YEAR(B210),MONTH(B210),1))</f>
        <v/>
      </c>
      <c r="L210" s="50" t="n"/>
      <c r="M210" s="57" t="n"/>
      <c r="N210" s="50" t="n"/>
    </row>
    <row r="211">
      <c r="B211" s="49" t="n"/>
      <c r="C211" s="50" t="n"/>
      <c r="D211" s="50" t="n"/>
      <c r="E211" s="50" t="n"/>
      <c r="F211" s="51" t="n"/>
      <c r="G211" s="52" t="n"/>
      <c r="H211" s="53" t="n"/>
      <c r="I211" s="54">
        <f>IF(OR(G211="",G211=0),"",H211/G211)</f>
        <v/>
      </c>
      <c r="J211" s="55">
        <f>IF(E211="","",IFERROR(VLOOKUP(E211,Listas!$A$2:$B$12,2,FALSE),""))</f>
        <v/>
      </c>
      <c r="K211" s="56">
        <f>IF(B211="","",DATE(YEAR(B211),MONTH(B211),1))</f>
        <v/>
      </c>
      <c r="L211" s="50" t="n"/>
      <c r="M211" s="57" t="n"/>
      <c r="N211" s="50" t="n"/>
    </row>
    <row r="212">
      <c r="B212" s="49" t="n"/>
      <c r="C212" s="50" t="n"/>
      <c r="D212" s="50" t="n"/>
      <c r="E212" s="50" t="n"/>
      <c r="F212" s="51" t="n"/>
      <c r="G212" s="52" t="n"/>
      <c r="H212" s="53" t="n"/>
      <c r="I212" s="54">
        <f>IF(OR(G212="",G212=0),"",H212/G212)</f>
        <v/>
      </c>
      <c r="J212" s="55">
        <f>IF(E212="","",IFERROR(VLOOKUP(E212,Listas!$A$2:$B$12,2,FALSE),""))</f>
        <v/>
      </c>
      <c r="K212" s="56">
        <f>IF(B212="","",DATE(YEAR(B212),MONTH(B212),1))</f>
        <v/>
      </c>
      <c r="L212" s="50" t="n"/>
      <c r="M212" s="57" t="n"/>
      <c r="N212" s="50" t="n"/>
    </row>
    <row r="213">
      <c r="B213" s="49" t="n"/>
      <c r="C213" s="50" t="n"/>
      <c r="D213" s="50" t="n"/>
      <c r="E213" s="50" t="n"/>
      <c r="F213" s="51" t="n"/>
      <c r="G213" s="52" t="n"/>
      <c r="H213" s="53" t="n"/>
      <c r="I213" s="54">
        <f>IF(OR(G213="",G213=0),"",H213/G213)</f>
        <v/>
      </c>
      <c r="J213" s="55">
        <f>IF(E213="","",IFERROR(VLOOKUP(E213,Listas!$A$2:$B$12,2,FALSE),""))</f>
        <v/>
      </c>
      <c r="K213" s="56">
        <f>IF(B213="","",DATE(YEAR(B213),MONTH(B213),1))</f>
        <v/>
      </c>
      <c r="L213" s="50" t="n"/>
      <c r="M213" s="57" t="n"/>
      <c r="N213" s="50" t="n"/>
    </row>
    <row r="214">
      <c r="B214" s="49" t="n"/>
      <c r="C214" s="50" t="n"/>
      <c r="D214" s="50" t="n"/>
      <c r="E214" s="50" t="n"/>
      <c r="F214" s="51" t="n"/>
      <c r="G214" s="52" t="n"/>
      <c r="H214" s="53" t="n"/>
      <c r="I214" s="54">
        <f>IF(OR(G214="",G214=0),"",H214/G214)</f>
        <v/>
      </c>
      <c r="J214" s="55">
        <f>IF(E214="","",IFERROR(VLOOKUP(E214,Listas!$A$2:$B$12,2,FALSE),""))</f>
        <v/>
      </c>
      <c r="K214" s="56">
        <f>IF(B214="","",DATE(YEAR(B214),MONTH(B214),1))</f>
        <v/>
      </c>
      <c r="L214" s="50" t="n"/>
      <c r="M214" s="57" t="n"/>
      <c r="N214" s="50" t="n"/>
    </row>
    <row r="215">
      <c r="B215" s="49" t="n"/>
      <c r="C215" s="50" t="n"/>
      <c r="D215" s="50" t="n"/>
      <c r="E215" s="50" t="n"/>
      <c r="F215" s="51" t="n"/>
      <c r="G215" s="52" t="n"/>
      <c r="H215" s="53" t="n"/>
      <c r="I215" s="54">
        <f>IF(OR(G215="",G215=0),"",H215/G215)</f>
        <v/>
      </c>
      <c r="J215" s="55">
        <f>IF(E215="","",IFERROR(VLOOKUP(E215,Listas!$A$2:$B$12,2,FALSE),""))</f>
        <v/>
      </c>
      <c r="K215" s="56">
        <f>IF(B215="","",DATE(YEAR(B215),MONTH(B215),1))</f>
        <v/>
      </c>
      <c r="L215" s="50" t="n"/>
      <c r="M215" s="57" t="n"/>
      <c r="N215" s="50" t="n"/>
    </row>
    <row r="216">
      <c r="B216" s="49" t="n"/>
      <c r="C216" s="50" t="n"/>
      <c r="D216" s="50" t="n"/>
      <c r="E216" s="50" t="n"/>
      <c r="F216" s="51" t="n"/>
      <c r="G216" s="52" t="n"/>
      <c r="H216" s="53" t="n"/>
      <c r="I216" s="54">
        <f>IF(OR(G216="",G216=0),"",H216/G216)</f>
        <v/>
      </c>
      <c r="J216" s="55">
        <f>IF(E216="","",IFERROR(VLOOKUP(E216,Listas!$A$2:$B$12,2,FALSE),""))</f>
        <v/>
      </c>
      <c r="K216" s="56">
        <f>IF(B216="","",DATE(YEAR(B216),MONTH(B216),1))</f>
        <v/>
      </c>
      <c r="L216" s="50" t="n"/>
      <c r="M216" s="57" t="n"/>
      <c r="N216" s="50" t="n"/>
    </row>
    <row r="217">
      <c r="B217" s="49" t="n"/>
      <c r="C217" s="50" t="n"/>
      <c r="D217" s="50" t="n"/>
      <c r="E217" s="50" t="n"/>
      <c r="F217" s="51" t="n"/>
      <c r="G217" s="52" t="n"/>
      <c r="H217" s="53" t="n"/>
      <c r="I217" s="54">
        <f>IF(OR(G217="",G217=0),"",H217/G217)</f>
        <v/>
      </c>
      <c r="J217" s="55">
        <f>IF(E217="","",IFERROR(VLOOKUP(E217,Listas!$A$2:$B$12,2,FALSE),""))</f>
        <v/>
      </c>
      <c r="K217" s="56">
        <f>IF(B217="","",DATE(YEAR(B217),MONTH(B217),1))</f>
        <v/>
      </c>
      <c r="L217" s="50" t="n"/>
      <c r="M217" s="57" t="n"/>
      <c r="N217" s="50" t="n"/>
    </row>
    <row r="218">
      <c r="B218" s="49" t="n"/>
      <c r="C218" s="50" t="n"/>
      <c r="D218" s="50" t="n"/>
      <c r="E218" s="50" t="n"/>
      <c r="F218" s="51" t="n"/>
      <c r="G218" s="52" t="n"/>
      <c r="H218" s="53" t="n"/>
      <c r="I218" s="54">
        <f>IF(OR(G218="",G218=0),"",H218/G218)</f>
        <v/>
      </c>
      <c r="J218" s="55">
        <f>IF(E218="","",IFERROR(VLOOKUP(E218,Listas!$A$2:$B$12,2,FALSE),""))</f>
        <v/>
      </c>
      <c r="K218" s="56">
        <f>IF(B218="","",DATE(YEAR(B218),MONTH(B218),1))</f>
        <v/>
      </c>
      <c r="L218" s="50" t="n"/>
      <c r="M218" s="57" t="n"/>
      <c r="N218" s="50" t="n"/>
    </row>
    <row r="219">
      <c r="B219" s="49" t="n"/>
      <c r="C219" s="50" t="n"/>
      <c r="D219" s="50" t="n"/>
      <c r="E219" s="50" t="n"/>
      <c r="F219" s="51" t="n"/>
      <c r="G219" s="52" t="n"/>
      <c r="H219" s="53" t="n"/>
      <c r="I219" s="54">
        <f>IF(OR(G219="",G219=0),"",H219/G219)</f>
        <v/>
      </c>
      <c r="J219" s="55">
        <f>IF(E219="","",IFERROR(VLOOKUP(E219,Listas!$A$2:$B$12,2,FALSE),""))</f>
        <v/>
      </c>
      <c r="K219" s="56">
        <f>IF(B219="","",DATE(YEAR(B219),MONTH(B219),1))</f>
        <v/>
      </c>
      <c r="L219" s="50" t="n"/>
      <c r="M219" s="57" t="n"/>
      <c r="N219" s="50" t="n"/>
    </row>
    <row r="220">
      <c r="B220" s="49" t="n"/>
      <c r="C220" s="50" t="n"/>
      <c r="D220" s="50" t="n"/>
      <c r="E220" s="50" t="n"/>
      <c r="F220" s="51" t="n"/>
      <c r="G220" s="52" t="n"/>
      <c r="H220" s="53" t="n"/>
      <c r="I220" s="54">
        <f>IF(OR(G220="",G220=0),"",H220/G220)</f>
        <v/>
      </c>
      <c r="J220" s="55">
        <f>IF(E220="","",IFERROR(VLOOKUP(E220,Listas!$A$2:$B$12,2,FALSE),""))</f>
        <v/>
      </c>
      <c r="K220" s="56">
        <f>IF(B220="","",DATE(YEAR(B220),MONTH(B220),1))</f>
        <v/>
      </c>
      <c r="L220" s="50" t="n"/>
      <c r="M220" s="57" t="n"/>
      <c r="N220" s="50" t="n"/>
    </row>
    <row r="221">
      <c r="B221" s="49" t="n"/>
      <c r="C221" s="50" t="n"/>
      <c r="D221" s="50" t="n"/>
      <c r="E221" s="50" t="n"/>
      <c r="F221" s="51" t="n"/>
      <c r="G221" s="52" t="n"/>
      <c r="H221" s="53" t="n"/>
      <c r="I221" s="54">
        <f>IF(OR(G221="",G221=0),"",H221/G221)</f>
        <v/>
      </c>
      <c r="J221" s="55">
        <f>IF(E221="","",IFERROR(VLOOKUP(E221,Listas!$A$2:$B$12,2,FALSE),""))</f>
        <v/>
      </c>
      <c r="K221" s="56">
        <f>IF(B221="","",DATE(YEAR(B221),MONTH(B221),1))</f>
        <v/>
      </c>
      <c r="L221" s="50" t="n"/>
      <c r="M221" s="57" t="n"/>
      <c r="N221" s="50" t="n"/>
    </row>
    <row r="222">
      <c r="B222" s="49" t="n"/>
      <c r="C222" s="50" t="n"/>
      <c r="D222" s="50" t="n"/>
      <c r="E222" s="50" t="n"/>
      <c r="F222" s="51" t="n"/>
      <c r="G222" s="52" t="n"/>
      <c r="H222" s="53" t="n"/>
      <c r="I222" s="54">
        <f>IF(OR(G222="",G222=0),"",H222/G222)</f>
        <v/>
      </c>
      <c r="J222" s="55">
        <f>IF(E222="","",IFERROR(VLOOKUP(E222,Listas!$A$2:$B$12,2,FALSE),""))</f>
        <v/>
      </c>
      <c r="K222" s="56">
        <f>IF(B222="","",DATE(YEAR(B222),MONTH(B222),1))</f>
        <v/>
      </c>
      <c r="L222" s="50" t="n"/>
      <c r="M222" s="57" t="n"/>
      <c r="N222" s="50" t="n"/>
    </row>
    <row r="223">
      <c r="B223" s="49" t="n"/>
      <c r="C223" s="50" t="n"/>
      <c r="D223" s="50" t="n"/>
      <c r="E223" s="50" t="n"/>
      <c r="F223" s="51" t="n"/>
      <c r="G223" s="52" t="n"/>
      <c r="H223" s="53" t="n"/>
      <c r="I223" s="54">
        <f>IF(OR(G223="",G223=0),"",H223/G223)</f>
        <v/>
      </c>
      <c r="J223" s="55">
        <f>IF(E223="","",IFERROR(VLOOKUP(E223,Listas!$A$2:$B$12,2,FALSE),""))</f>
        <v/>
      </c>
      <c r="K223" s="56">
        <f>IF(B223="","",DATE(YEAR(B223),MONTH(B223),1))</f>
        <v/>
      </c>
      <c r="L223" s="50" t="n"/>
      <c r="M223" s="57" t="n"/>
      <c r="N223" s="50" t="n"/>
    </row>
    <row r="224">
      <c r="B224" s="49" t="n"/>
      <c r="C224" s="50" t="n"/>
      <c r="D224" s="50" t="n"/>
      <c r="E224" s="50" t="n"/>
      <c r="F224" s="51" t="n"/>
      <c r="G224" s="52" t="n"/>
      <c r="H224" s="53" t="n"/>
      <c r="I224" s="54">
        <f>IF(OR(G224="",G224=0),"",H224/G224)</f>
        <v/>
      </c>
      <c r="J224" s="55">
        <f>IF(E224="","",IFERROR(VLOOKUP(E224,Listas!$A$2:$B$12,2,FALSE),""))</f>
        <v/>
      </c>
      <c r="K224" s="56">
        <f>IF(B224="","",DATE(YEAR(B224),MONTH(B224),1))</f>
        <v/>
      </c>
      <c r="L224" s="50" t="n"/>
      <c r="M224" s="57" t="n"/>
      <c r="N224" s="50" t="n"/>
    </row>
    <row r="225">
      <c r="B225" s="49" t="n"/>
      <c r="C225" s="50" t="n"/>
      <c r="D225" s="50" t="n"/>
      <c r="E225" s="50" t="n"/>
      <c r="F225" s="51" t="n"/>
      <c r="G225" s="52" t="n"/>
      <c r="H225" s="53" t="n"/>
      <c r="I225" s="54">
        <f>IF(OR(G225="",G225=0),"",H225/G225)</f>
        <v/>
      </c>
      <c r="J225" s="55">
        <f>IF(E225="","",IFERROR(VLOOKUP(E225,Listas!$A$2:$B$12,2,FALSE),""))</f>
        <v/>
      </c>
      <c r="K225" s="56">
        <f>IF(B225="","",DATE(YEAR(B225),MONTH(B225),1))</f>
        <v/>
      </c>
      <c r="L225" s="50" t="n"/>
      <c r="M225" s="57" t="n"/>
      <c r="N225" s="50" t="n"/>
    </row>
    <row r="226">
      <c r="B226" s="49" t="n"/>
      <c r="C226" s="50" t="n"/>
      <c r="D226" s="50" t="n"/>
      <c r="E226" s="50" t="n"/>
      <c r="F226" s="51" t="n"/>
      <c r="G226" s="52" t="n"/>
      <c r="H226" s="53" t="n"/>
      <c r="I226" s="54">
        <f>IF(OR(G226="",G226=0),"",H226/G226)</f>
        <v/>
      </c>
      <c r="J226" s="55">
        <f>IF(E226="","",IFERROR(VLOOKUP(E226,Listas!$A$2:$B$12,2,FALSE),""))</f>
        <v/>
      </c>
      <c r="K226" s="56">
        <f>IF(B226="","",DATE(YEAR(B226),MONTH(B226),1))</f>
        <v/>
      </c>
      <c r="L226" s="50" t="n"/>
      <c r="M226" s="57" t="n"/>
      <c r="N226" s="50" t="n"/>
    </row>
    <row r="227">
      <c r="B227" s="49" t="n"/>
      <c r="C227" s="50" t="n"/>
      <c r="D227" s="50" t="n"/>
      <c r="E227" s="50" t="n"/>
      <c r="F227" s="51" t="n"/>
      <c r="G227" s="52" t="n"/>
      <c r="H227" s="53" t="n"/>
      <c r="I227" s="54">
        <f>IF(OR(G227="",G227=0),"",H227/G227)</f>
        <v/>
      </c>
      <c r="J227" s="55">
        <f>IF(E227="","",IFERROR(VLOOKUP(E227,Listas!$A$2:$B$12,2,FALSE),""))</f>
        <v/>
      </c>
      <c r="K227" s="56">
        <f>IF(B227="","",DATE(YEAR(B227),MONTH(B227),1))</f>
        <v/>
      </c>
      <c r="L227" s="50" t="n"/>
      <c r="M227" s="57" t="n"/>
      <c r="N227" s="50" t="n"/>
    </row>
    <row r="228">
      <c r="B228" s="49" t="n"/>
      <c r="C228" s="50" t="n"/>
      <c r="D228" s="50" t="n"/>
      <c r="E228" s="50" t="n"/>
      <c r="F228" s="51" t="n"/>
      <c r="G228" s="52" t="n"/>
      <c r="H228" s="53" t="n"/>
      <c r="I228" s="54">
        <f>IF(OR(G228="",G228=0),"",H228/G228)</f>
        <v/>
      </c>
      <c r="J228" s="55">
        <f>IF(E228="","",IFERROR(VLOOKUP(E228,Listas!$A$2:$B$12,2,FALSE),""))</f>
        <v/>
      </c>
      <c r="K228" s="56">
        <f>IF(B228="","",DATE(YEAR(B228),MONTH(B228),1))</f>
        <v/>
      </c>
      <c r="L228" s="50" t="n"/>
      <c r="M228" s="57" t="n"/>
      <c r="N228" s="50" t="n"/>
    </row>
    <row r="229">
      <c r="B229" s="49" t="n"/>
      <c r="C229" s="50" t="n"/>
      <c r="D229" s="50" t="n"/>
      <c r="E229" s="50" t="n"/>
      <c r="F229" s="51" t="n"/>
      <c r="G229" s="52" t="n"/>
      <c r="H229" s="53" t="n"/>
      <c r="I229" s="54">
        <f>IF(OR(G229="",G229=0),"",H229/G229)</f>
        <v/>
      </c>
      <c r="J229" s="55">
        <f>IF(E229="","",IFERROR(VLOOKUP(E229,Listas!$A$2:$B$12,2,FALSE),""))</f>
        <v/>
      </c>
      <c r="K229" s="56">
        <f>IF(B229="","",DATE(YEAR(B229),MONTH(B229),1))</f>
        <v/>
      </c>
      <c r="L229" s="50" t="n"/>
      <c r="M229" s="57" t="n"/>
      <c r="N229" s="50" t="n"/>
    </row>
    <row r="230">
      <c r="B230" s="49" t="n"/>
      <c r="C230" s="50" t="n"/>
      <c r="D230" s="50" t="n"/>
      <c r="E230" s="50" t="n"/>
      <c r="F230" s="51" t="n"/>
      <c r="G230" s="52" t="n"/>
      <c r="H230" s="53" t="n"/>
      <c r="I230" s="54">
        <f>IF(OR(G230="",G230=0),"",H230/G230)</f>
        <v/>
      </c>
      <c r="J230" s="55">
        <f>IF(E230="","",IFERROR(VLOOKUP(E230,Listas!$A$2:$B$12,2,FALSE),""))</f>
        <v/>
      </c>
      <c r="K230" s="56">
        <f>IF(B230="","",DATE(YEAR(B230),MONTH(B230),1))</f>
        <v/>
      </c>
      <c r="L230" s="50" t="n"/>
      <c r="M230" s="57" t="n"/>
      <c r="N230" s="50" t="n"/>
    </row>
    <row r="231">
      <c r="B231" s="49" t="n"/>
      <c r="C231" s="50" t="n"/>
      <c r="D231" s="50" t="n"/>
      <c r="E231" s="50" t="n"/>
      <c r="F231" s="51" t="n"/>
      <c r="G231" s="52" t="n"/>
      <c r="H231" s="53" t="n"/>
      <c r="I231" s="54">
        <f>IF(OR(G231="",G231=0),"",H231/G231)</f>
        <v/>
      </c>
      <c r="J231" s="55">
        <f>IF(E231="","",IFERROR(VLOOKUP(E231,Listas!$A$2:$B$12,2,FALSE),""))</f>
        <v/>
      </c>
      <c r="K231" s="56">
        <f>IF(B231="","",DATE(YEAR(B231),MONTH(B231),1))</f>
        <v/>
      </c>
      <c r="L231" s="50" t="n"/>
      <c r="M231" s="57" t="n"/>
      <c r="N231" s="50" t="n"/>
    </row>
    <row r="232">
      <c r="B232" s="49" t="n"/>
      <c r="C232" s="50" t="n"/>
      <c r="D232" s="50" t="n"/>
      <c r="E232" s="50" t="n"/>
      <c r="F232" s="51" t="n"/>
      <c r="G232" s="52" t="n"/>
      <c r="H232" s="53" t="n"/>
      <c r="I232" s="54">
        <f>IF(OR(G232="",G232=0),"",H232/G232)</f>
        <v/>
      </c>
      <c r="J232" s="55">
        <f>IF(E232="","",IFERROR(VLOOKUP(E232,Listas!$A$2:$B$12,2,FALSE),""))</f>
        <v/>
      </c>
      <c r="K232" s="56">
        <f>IF(B232="","",DATE(YEAR(B232),MONTH(B232),1))</f>
        <v/>
      </c>
      <c r="L232" s="50" t="n"/>
      <c r="M232" s="57" t="n"/>
      <c r="N232" s="50" t="n"/>
    </row>
    <row r="233">
      <c r="B233" s="49" t="n"/>
      <c r="C233" s="50" t="n"/>
      <c r="D233" s="50" t="n"/>
      <c r="E233" s="50" t="n"/>
      <c r="F233" s="51" t="n"/>
      <c r="G233" s="52" t="n"/>
      <c r="H233" s="53" t="n"/>
      <c r="I233" s="54">
        <f>IF(OR(G233="",G233=0),"",H233/G233)</f>
        <v/>
      </c>
      <c r="J233" s="55">
        <f>IF(E233="","",IFERROR(VLOOKUP(E233,Listas!$A$2:$B$12,2,FALSE),""))</f>
        <v/>
      </c>
      <c r="K233" s="56">
        <f>IF(B233="","",DATE(YEAR(B233),MONTH(B233),1))</f>
        <v/>
      </c>
      <c r="L233" s="50" t="n"/>
      <c r="M233" s="57" t="n"/>
      <c r="N233" s="50" t="n"/>
    </row>
    <row r="234">
      <c r="B234" s="49" t="n"/>
      <c r="C234" s="50" t="n"/>
      <c r="D234" s="50" t="n"/>
      <c r="E234" s="50" t="n"/>
      <c r="F234" s="51" t="n"/>
      <c r="G234" s="52" t="n"/>
      <c r="H234" s="53" t="n"/>
      <c r="I234" s="54">
        <f>IF(OR(G234="",G234=0),"",H234/G234)</f>
        <v/>
      </c>
      <c r="J234" s="55">
        <f>IF(E234="","",IFERROR(VLOOKUP(E234,Listas!$A$2:$B$12,2,FALSE),""))</f>
        <v/>
      </c>
      <c r="K234" s="56">
        <f>IF(B234="","",DATE(YEAR(B234),MONTH(B234),1))</f>
        <v/>
      </c>
      <c r="L234" s="50" t="n"/>
      <c r="M234" s="57" t="n"/>
      <c r="N234" s="50" t="n"/>
    </row>
    <row r="235">
      <c r="B235" s="49" t="n"/>
      <c r="C235" s="50" t="n"/>
      <c r="D235" s="50" t="n"/>
      <c r="E235" s="50" t="n"/>
      <c r="F235" s="51" t="n"/>
      <c r="G235" s="52" t="n"/>
      <c r="H235" s="53" t="n"/>
      <c r="I235" s="54">
        <f>IF(OR(G235="",G235=0),"",H235/G235)</f>
        <v/>
      </c>
      <c r="J235" s="55">
        <f>IF(E235="","",IFERROR(VLOOKUP(E235,Listas!$A$2:$B$12,2,FALSE),""))</f>
        <v/>
      </c>
      <c r="K235" s="56">
        <f>IF(B235="","",DATE(YEAR(B235),MONTH(B235),1))</f>
        <v/>
      </c>
      <c r="L235" s="50" t="n"/>
      <c r="M235" s="57" t="n"/>
      <c r="N235" s="50" t="n"/>
    </row>
    <row r="236">
      <c r="B236" s="49" t="n"/>
      <c r="C236" s="50" t="n"/>
      <c r="D236" s="50" t="n"/>
      <c r="E236" s="50" t="n"/>
      <c r="F236" s="51" t="n"/>
      <c r="G236" s="52" t="n"/>
      <c r="H236" s="53" t="n"/>
      <c r="I236" s="54">
        <f>IF(OR(G236="",G236=0),"",H236/G236)</f>
        <v/>
      </c>
      <c r="J236" s="55">
        <f>IF(E236="","",IFERROR(VLOOKUP(E236,Listas!$A$2:$B$12,2,FALSE),""))</f>
        <v/>
      </c>
      <c r="K236" s="56">
        <f>IF(B236="","",DATE(YEAR(B236),MONTH(B236),1))</f>
        <v/>
      </c>
      <c r="L236" s="50" t="n"/>
      <c r="M236" s="57" t="n"/>
      <c r="N236" s="50" t="n"/>
    </row>
    <row r="237">
      <c r="B237" s="49" t="n"/>
      <c r="C237" s="50" t="n"/>
      <c r="D237" s="50" t="n"/>
      <c r="E237" s="50" t="n"/>
      <c r="F237" s="51" t="n"/>
      <c r="G237" s="52" t="n"/>
      <c r="H237" s="53" t="n"/>
      <c r="I237" s="54">
        <f>IF(OR(G237="",G237=0),"",H237/G237)</f>
        <v/>
      </c>
      <c r="J237" s="55">
        <f>IF(E237="","",IFERROR(VLOOKUP(E237,Listas!$A$2:$B$12,2,FALSE),""))</f>
        <v/>
      </c>
      <c r="K237" s="56">
        <f>IF(B237="","",DATE(YEAR(B237),MONTH(B237),1))</f>
        <v/>
      </c>
      <c r="L237" s="50" t="n"/>
      <c r="M237" s="57" t="n"/>
      <c r="N237" s="50" t="n"/>
    </row>
    <row r="238">
      <c r="B238" s="49" t="n"/>
      <c r="C238" s="50" t="n"/>
      <c r="D238" s="50" t="n"/>
      <c r="E238" s="50" t="n"/>
      <c r="F238" s="51" t="n"/>
      <c r="G238" s="52" t="n"/>
      <c r="H238" s="53" t="n"/>
      <c r="I238" s="54">
        <f>IF(OR(G238="",G238=0),"",H238/G238)</f>
        <v/>
      </c>
      <c r="J238" s="55">
        <f>IF(E238="","",IFERROR(VLOOKUP(E238,Listas!$A$2:$B$12,2,FALSE),""))</f>
        <v/>
      </c>
      <c r="K238" s="56">
        <f>IF(B238="","",DATE(YEAR(B238),MONTH(B238),1))</f>
        <v/>
      </c>
      <c r="L238" s="50" t="n"/>
      <c r="M238" s="57" t="n"/>
      <c r="N238" s="50" t="n"/>
    </row>
    <row r="239">
      <c r="B239" s="49" t="n"/>
      <c r="C239" s="50" t="n"/>
      <c r="D239" s="50" t="n"/>
      <c r="E239" s="50" t="n"/>
      <c r="F239" s="51" t="n"/>
      <c r="G239" s="52" t="n"/>
      <c r="H239" s="53" t="n"/>
      <c r="I239" s="54">
        <f>IF(OR(G239="",G239=0),"",H239/G239)</f>
        <v/>
      </c>
      <c r="J239" s="55">
        <f>IF(E239="","",IFERROR(VLOOKUP(E239,Listas!$A$2:$B$12,2,FALSE),""))</f>
        <v/>
      </c>
      <c r="K239" s="56">
        <f>IF(B239="","",DATE(YEAR(B239),MONTH(B239),1))</f>
        <v/>
      </c>
      <c r="L239" s="50" t="n"/>
      <c r="M239" s="57" t="n"/>
      <c r="N239" s="50" t="n"/>
    </row>
    <row r="240">
      <c r="B240" s="49" t="n"/>
      <c r="C240" s="50" t="n"/>
      <c r="D240" s="50" t="n"/>
      <c r="E240" s="50" t="n"/>
      <c r="F240" s="51" t="n"/>
      <c r="G240" s="52" t="n"/>
      <c r="H240" s="53" t="n"/>
      <c r="I240" s="54">
        <f>IF(OR(G240="",G240=0),"",H240/G240)</f>
        <v/>
      </c>
      <c r="J240" s="55">
        <f>IF(E240="","",IFERROR(VLOOKUP(E240,Listas!$A$2:$B$12,2,FALSE),""))</f>
        <v/>
      </c>
      <c r="K240" s="56">
        <f>IF(B240="","",DATE(YEAR(B240),MONTH(B240),1))</f>
        <v/>
      </c>
      <c r="L240" s="50" t="n"/>
      <c r="M240" s="57" t="n"/>
      <c r="N240" s="50" t="n"/>
    </row>
    <row r="241">
      <c r="B241" s="49" t="n"/>
      <c r="C241" s="50" t="n"/>
      <c r="D241" s="50" t="n"/>
      <c r="E241" s="50" t="n"/>
      <c r="F241" s="51" t="n"/>
      <c r="G241" s="52" t="n"/>
      <c r="H241" s="53" t="n"/>
      <c r="I241" s="54">
        <f>IF(OR(G241="",G241=0),"",H241/G241)</f>
        <v/>
      </c>
      <c r="J241" s="55">
        <f>IF(E241="","",IFERROR(VLOOKUP(E241,Listas!$A$2:$B$12,2,FALSE),""))</f>
        <v/>
      </c>
      <c r="K241" s="56">
        <f>IF(B241="","",DATE(YEAR(B241),MONTH(B241),1))</f>
        <v/>
      </c>
      <c r="L241" s="50" t="n"/>
      <c r="M241" s="57" t="n"/>
      <c r="N241" s="50" t="n"/>
    </row>
    <row r="242">
      <c r="B242" s="49" t="n"/>
      <c r="C242" s="50" t="n"/>
      <c r="D242" s="50" t="n"/>
      <c r="E242" s="50" t="n"/>
      <c r="F242" s="51" t="n"/>
      <c r="G242" s="52" t="n"/>
      <c r="H242" s="53" t="n"/>
      <c r="I242" s="54">
        <f>IF(OR(G242="",G242=0),"",H242/G242)</f>
        <v/>
      </c>
      <c r="J242" s="55">
        <f>IF(E242="","",IFERROR(VLOOKUP(E242,Listas!$A$2:$B$12,2,FALSE),""))</f>
        <v/>
      </c>
      <c r="K242" s="56">
        <f>IF(B242="","",DATE(YEAR(B242),MONTH(B242),1))</f>
        <v/>
      </c>
      <c r="L242" s="50" t="n"/>
      <c r="M242" s="57" t="n"/>
      <c r="N242" s="50" t="n"/>
    </row>
    <row r="243">
      <c r="B243" s="49" t="n"/>
      <c r="C243" s="50" t="n"/>
      <c r="D243" s="50" t="n"/>
      <c r="E243" s="50" t="n"/>
      <c r="F243" s="51" t="n"/>
      <c r="G243" s="52" t="n"/>
      <c r="H243" s="53" t="n"/>
      <c r="I243" s="54">
        <f>IF(OR(G243="",G243=0),"",H243/G243)</f>
        <v/>
      </c>
      <c r="J243" s="55">
        <f>IF(E243="","",IFERROR(VLOOKUP(E243,Listas!$A$2:$B$12,2,FALSE),""))</f>
        <v/>
      </c>
      <c r="K243" s="56">
        <f>IF(B243="","",DATE(YEAR(B243),MONTH(B243),1))</f>
        <v/>
      </c>
      <c r="L243" s="50" t="n"/>
      <c r="M243" s="57" t="n"/>
      <c r="N243" s="50" t="n"/>
    </row>
    <row r="244">
      <c r="B244" s="49" t="n"/>
      <c r="C244" s="50" t="n"/>
      <c r="D244" s="50" t="n"/>
      <c r="E244" s="50" t="n"/>
      <c r="F244" s="51" t="n"/>
      <c r="G244" s="52" t="n"/>
      <c r="H244" s="53" t="n"/>
      <c r="I244" s="54">
        <f>IF(OR(G244="",G244=0),"",H244/G244)</f>
        <v/>
      </c>
      <c r="J244" s="55">
        <f>IF(E244="","",IFERROR(VLOOKUP(E244,Listas!$A$2:$B$12,2,FALSE),""))</f>
        <v/>
      </c>
      <c r="K244" s="56">
        <f>IF(B244="","",DATE(YEAR(B244),MONTH(B244),1))</f>
        <v/>
      </c>
      <c r="L244" s="50" t="n"/>
      <c r="M244" s="57" t="n"/>
      <c r="N244" s="50" t="n"/>
    </row>
    <row r="245">
      <c r="B245" s="49" t="n"/>
      <c r="C245" s="50" t="n"/>
      <c r="D245" s="50" t="n"/>
      <c r="E245" s="50" t="n"/>
      <c r="F245" s="51" t="n"/>
      <c r="G245" s="52" t="n"/>
      <c r="H245" s="53" t="n"/>
      <c r="I245" s="54">
        <f>IF(OR(G245="",G245=0),"",H245/G245)</f>
        <v/>
      </c>
      <c r="J245" s="55">
        <f>IF(E245="","",IFERROR(VLOOKUP(E245,Listas!$A$2:$B$12,2,FALSE),""))</f>
        <v/>
      </c>
      <c r="K245" s="56">
        <f>IF(B245="","",DATE(YEAR(B245),MONTH(B245),1))</f>
        <v/>
      </c>
      <c r="L245" s="50" t="n"/>
      <c r="M245" s="57" t="n"/>
      <c r="N245" s="50" t="n"/>
    </row>
    <row r="246">
      <c r="B246" s="49" t="n"/>
      <c r="C246" s="50" t="n"/>
      <c r="D246" s="50" t="n"/>
      <c r="E246" s="50" t="n"/>
      <c r="F246" s="51" t="n"/>
      <c r="G246" s="52" t="n"/>
      <c r="H246" s="53" t="n"/>
      <c r="I246" s="54">
        <f>IF(OR(G246="",G246=0),"",H246/G246)</f>
        <v/>
      </c>
      <c r="J246" s="55">
        <f>IF(E246="","",IFERROR(VLOOKUP(E246,Listas!$A$2:$B$12,2,FALSE),""))</f>
        <v/>
      </c>
      <c r="K246" s="56">
        <f>IF(B246="","",DATE(YEAR(B246),MONTH(B246),1))</f>
        <v/>
      </c>
      <c r="L246" s="50" t="n"/>
      <c r="M246" s="57" t="n"/>
      <c r="N246" s="50" t="n"/>
    </row>
    <row r="247">
      <c r="B247" s="49" t="n"/>
      <c r="C247" s="50" t="n"/>
      <c r="D247" s="50" t="n"/>
      <c r="E247" s="50" t="n"/>
      <c r="F247" s="51" t="n"/>
      <c r="G247" s="52" t="n"/>
      <c r="H247" s="53" t="n"/>
      <c r="I247" s="54">
        <f>IF(OR(G247="",G247=0),"",H247/G247)</f>
        <v/>
      </c>
      <c r="J247" s="55">
        <f>IF(E247="","",IFERROR(VLOOKUP(E247,Listas!$A$2:$B$12,2,FALSE),""))</f>
        <v/>
      </c>
      <c r="K247" s="56">
        <f>IF(B247="","",DATE(YEAR(B247),MONTH(B247),1))</f>
        <v/>
      </c>
      <c r="L247" s="50" t="n"/>
      <c r="M247" s="57" t="n"/>
      <c r="N247" s="50" t="n"/>
    </row>
    <row r="248">
      <c r="B248" s="49" t="n"/>
      <c r="C248" s="50" t="n"/>
      <c r="D248" s="50" t="n"/>
      <c r="E248" s="50" t="n"/>
      <c r="F248" s="51" t="n"/>
      <c r="G248" s="52" t="n"/>
      <c r="H248" s="53" t="n"/>
      <c r="I248" s="54">
        <f>IF(OR(G248="",G248=0),"",H248/G248)</f>
        <v/>
      </c>
      <c r="J248" s="55">
        <f>IF(E248="","",IFERROR(VLOOKUP(E248,Listas!$A$2:$B$12,2,FALSE),""))</f>
        <v/>
      </c>
      <c r="K248" s="56">
        <f>IF(B248="","",DATE(YEAR(B248),MONTH(B248),1))</f>
        <v/>
      </c>
      <c r="L248" s="50" t="n"/>
      <c r="M248" s="57" t="n"/>
      <c r="N248" s="50" t="n"/>
    </row>
    <row r="249">
      <c r="B249" s="49" t="n"/>
      <c r="C249" s="50" t="n"/>
      <c r="D249" s="50" t="n"/>
      <c r="E249" s="50" t="n"/>
      <c r="F249" s="51" t="n"/>
      <c r="G249" s="52" t="n"/>
      <c r="H249" s="53" t="n"/>
      <c r="I249" s="54">
        <f>IF(OR(G249="",G249=0),"",H249/G249)</f>
        <v/>
      </c>
      <c r="J249" s="55">
        <f>IF(E249="","",IFERROR(VLOOKUP(E249,Listas!$A$2:$B$12,2,FALSE),""))</f>
        <v/>
      </c>
      <c r="K249" s="56">
        <f>IF(B249="","",DATE(YEAR(B249),MONTH(B249),1))</f>
        <v/>
      </c>
      <c r="L249" s="50" t="n"/>
      <c r="M249" s="57" t="n"/>
      <c r="N249" s="50" t="n"/>
    </row>
    <row r="250">
      <c r="B250" s="49" t="n"/>
      <c r="C250" s="50" t="n"/>
      <c r="D250" s="50" t="n"/>
      <c r="E250" s="50" t="n"/>
      <c r="F250" s="51" t="n"/>
      <c r="G250" s="52" t="n"/>
      <c r="H250" s="53" t="n"/>
      <c r="I250" s="54">
        <f>IF(OR(G250="",G250=0),"",H250/G250)</f>
        <v/>
      </c>
      <c r="J250" s="55">
        <f>IF(E250="","",IFERROR(VLOOKUP(E250,Listas!$A$2:$B$12,2,FALSE),""))</f>
        <v/>
      </c>
      <c r="K250" s="56">
        <f>IF(B250="","",DATE(YEAR(B250),MONTH(B250),1))</f>
        <v/>
      </c>
      <c r="L250" s="50" t="n"/>
      <c r="M250" s="57" t="n"/>
      <c r="N250" s="50" t="n"/>
    </row>
    <row r="251">
      <c r="B251" s="49" t="n"/>
      <c r="C251" s="50" t="n"/>
      <c r="D251" s="50" t="n"/>
      <c r="E251" s="50" t="n"/>
      <c r="F251" s="51" t="n"/>
      <c r="G251" s="52" t="n"/>
      <c r="H251" s="53" t="n"/>
      <c r="I251" s="54">
        <f>IF(OR(G251="",G251=0),"",H251/G251)</f>
        <v/>
      </c>
      <c r="J251" s="55">
        <f>IF(E251="","",IFERROR(VLOOKUP(E251,Listas!$A$2:$B$12,2,FALSE),""))</f>
        <v/>
      </c>
      <c r="K251" s="56">
        <f>IF(B251="","",DATE(YEAR(B251),MONTH(B251),1))</f>
        <v/>
      </c>
      <c r="L251" s="50" t="n"/>
      <c r="M251" s="57" t="n"/>
      <c r="N251" s="50" t="n"/>
    </row>
    <row r="252">
      <c r="B252" s="49" t="n"/>
      <c r="C252" s="50" t="n"/>
      <c r="D252" s="50" t="n"/>
      <c r="E252" s="50" t="n"/>
      <c r="F252" s="51" t="n"/>
      <c r="G252" s="52" t="n"/>
      <c r="H252" s="53" t="n"/>
      <c r="I252" s="54">
        <f>IF(OR(G252="",G252=0),"",H252/G252)</f>
        <v/>
      </c>
      <c r="J252" s="55">
        <f>IF(E252="","",IFERROR(VLOOKUP(E252,Listas!$A$2:$B$12,2,FALSE),""))</f>
        <v/>
      </c>
      <c r="K252" s="56">
        <f>IF(B252="","",DATE(YEAR(B252),MONTH(B252),1))</f>
        <v/>
      </c>
      <c r="L252" s="50" t="n"/>
      <c r="M252" s="57" t="n"/>
      <c r="N252" s="50" t="n"/>
    </row>
    <row r="253">
      <c r="B253" s="49" t="n"/>
      <c r="C253" s="50" t="n"/>
      <c r="D253" s="50" t="n"/>
      <c r="E253" s="50" t="n"/>
      <c r="F253" s="51" t="n"/>
      <c r="G253" s="52" t="n"/>
      <c r="H253" s="53" t="n"/>
      <c r="I253" s="54">
        <f>IF(OR(G253="",G253=0),"",H253/G253)</f>
        <v/>
      </c>
      <c r="J253" s="55">
        <f>IF(E253="","",IFERROR(VLOOKUP(E253,Listas!$A$2:$B$12,2,FALSE),""))</f>
        <v/>
      </c>
      <c r="K253" s="56">
        <f>IF(B253="","",DATE(YEAR(B253),MONTH(B253),1))</f>
        <v/>
      </c>
      <c r="L253" s="50" t="n"/>
      <c r="M253" s="57" t="n"/>
      <c r="N253" s="50" t="n"/>
    </row>
    <row r="254">
      <c r="B254" s="49" t="n"/>
      <c r="C254" s="50" t="n"/>
      <c r="D254" s="50" t="n"/>
      <c r="E254" s="50" t="n"/>
      <c r="F254" s="51" t="n"/>
      <c r="G254" s="52" t="n"/>
      <c r="H254" s="53" t="n"/>
      <c r="I254" s="54">
        <f>IF(OR(G254="",G254=0),"",H254/G254)</f>
        <v/>
      </c>
      <c r="J254" s="55">
        <f>IF(E254="","",IFERROR(VLOOKUP(E254,Listas!$A$2:$B$12,2,FALSE),""))</f>
        <v/>
      </c>
      <c r="K254" s="56">
        <f>IF(B254="","",DATE(YEAR(B254),MONTH(B254),1))</f>
        <v/>
      </c>
      <c r="L254" s="50" t="n"/>
      <c r="M254" s="57" t="n"/>
      <c r="N254" s="50" t="n"/>
    </row>
    <row r="255">
      <c r="B255" s="49" t="n"/>
      <c r="C255" s="50" t="n"/>
      <c r="D255" s="50" t="n"/>
      <c r="E255" s="50" t="n"/>
      <c r="F255" s="51" t="n"/>
      <c r="G255" s="52" t="n"/>
      <c r="H255" s="53" t="n"/>
      <c r="I255" s="54">
        <f>IF(OR(G255="",G255=0),"",H255/G255)</f>
        <v/>
      </c>
      <c r="J255" s="55">
        <f>IF(E255="","",IFERROR(VLOOKUP(E255,Listas!$A$2:$B$12,2,FALSE),""))</f>
        <v/>
      </c>
      <c r="K255" s="56">
        <f>IF(B255="","",DATE(YEAR(B255),MONTH(B255),1))</f>
        <v/>
      </c>
      <c r="L255" s="50" t="n"/>
      <c r="M255" s="57" t="n"/>
      <c r="N255" s="50" t="n"/>
    </row>
    <row r="256">
      <c r="B256" s="49" t="n"/>
      <c r="C256" s="50" t="n"/>
      <c r="D256" s="50" t="n"/>
      <c r="E256" s="50" t="n"/>
      <c r="F256" s="51" t="n"/>
      <c r="G256" s="52" t="n"/>
      <c r="H256" s="53" t="n"/>
      <c r="I256" s="54">
        <f>IF(OR(G256="",G256=0),"",H256/G256)</f>
        <v/>
      </c>
      <c r="J256" s="55">
        <f>IF(E256="","",IFERROR(VLOOKUP(E256,Listas!$A$2:$B$12,2,FALSE),""))</f>
        <v/>
      </c>
      <c r="K256" s="56">
        <f>IF(B256="","",DATE(YEAR(B256),MONTH(B256),1))</f>
        <v/>
      </c>
      <c r="L256" s="50" t="n"/>
      <c r="M256" s="57" t="n"/>
      <c r="N256" s="50" t="n"/>
    </row>
    <row r="257">
      <c r="B257" s="49" t="n"/>
      <c r="C257" s="50" t="n"/>
      <c r="D257" s="50" t="n"/>
      <c r="E257" s="50" t="n"/>
      <c r="F257" s="51" t="n"/>
      <c r="G257" s="52" t="n"/>
      <c r="H257" s="53" t="n"/>
      <c r="I257" s="54">
        <f>IF(OR(G257="",G257=0),"",H257/G257)</f>
        <v/>
      </c>
      <c r="J257" s="55">
        <f>IF(E257="","",IFERROR(VLOOKUP(E257,Listas!$A$2:$B$12,2,FALSE),""))</f>
        <v/>
      </c>
      <c r="K257" s="56">
        <f>IF(B257="","",DATE(YEAR(B257),MONTH(B257),1))</f>
        <v/>
      </c>
      <c r="L257" s="50" t="n"/>
      <c r="M257" s="57" t="n"/>
      <c r="N257" s="50" t="n"/>
    </row>
    <row r="258">
      <c r="B258" s="49" t="n"/>
      <c r="C258" s="50" t="n"/>
      <c r="D258" s="50" t="n"/>
      <c r="E258" s="50" t="n"/>
      <c r="F258" s="51" t="n"/>
      <c r="G258" s="52" t="n"/>
      <c r="H258" s="53" t="n"/>
      <c r="I258" s="54">
        <f>IF(OR(G258="",G258=0),"",H258/G258)</f>
        <v/>
      </c>
      <c r="J258" s="55">
        <f>IF(E258="","",IFERROR(VLOOKUP(E258,Listas!$A$2:$B$12,2,FALSE),""))</f>
        <v/>
      </c>
      <c r="K258" s="56">
        <f>IF(B258="","",DATE(YEAR(B258),MONTH(B258),1))</f>
        <v/>
      </c>
      <c r="L258" s="50" t="n"/>
      <c r="M258" s="57" t="n"/>
      <c r="N258" s="50" t="n"/>
    </row>
    <row r="259">
      <c r="B259" s="49" t="n"/>
      <c r="C259" s="50" t="n"/>
      <c r="D259" s="50" t="n"/>
      <c r="E259" s="50" t="n"/>
      <c r="F259" s="51" t="n"/>
      <c r="G259" s="52" t="n"/>
      <c r="H259" s="53" t="n"/>
      <c r="I259" s="54">
        <f>IF(OR(G259="",G259=0),"",H259/G259)</f>
        <v/>
      </c>
      <c r="J259" s="55">
        <f>IF(E259="","",IFERROR(VLOOKUP(E259,Listas!$A$2:$B$12,2,FALSE),""))</f>
        <v/>
      </c>
      <c r="K259" s="56">
        <f>IF(B259="","",DATE(YEAR(B259),MONTH(B259),1))</f>
        <v/>
      </c>
      <c r="L259" s="50" t="n"/>
      <c r="M259" s="57" t="n"/>
      <c r="N259" s="50" t="n"/>
    </row>
    <row r="260">
      <c r="B260" s="49" t="n"/>
      <c r="C260" s="50" t="n"/>
      <c r="D260" s="50" t="n"/>
      <c r="E260" s="50" t="n"/>
      <c r="F260" s="51" t="n"/>
      <c r="G260" s="52" t="n"/>
      <c r="H260" s="53" t="n"/>
      <c r="I260" s="54">
        <f>IF(OR(G260="",G260=0),"",H260/G260)</f>
        <v/>
      </c>
      <c r="J260" s="55">
        <f>IF(E260="","",IFERROR(VLOOKUP(E260,Listas!$A$2:$B$12,2,FALSE),""))</f>
        <v/>
      </c>
      <c r="K260" s="56">
        <f>IF(B260="","",DATE(YEAR(B260),MONTH(B260),1))</f>
        <v/>
      </c>
      <c r="L260" s="50" t="n"/>
      <c r="M260" s="57" t="n"/>
      <c r="N260" s="50" t="n"/>
    </row>
    <row r="261">
      <c r="B261" s="49" t="n"/>
      <c r="C261" s="50" t="n"/>
      <c r="D261" s="50" t="n"/>
      <c r="E261" s="50" t="n"/>
      <c r="F261" s="51" t="n"/>
      <c r="G261" s="52" t="n"/>
      <c r="H261" s="53" t="n"/>
      <c r="I261" s="54">
        <f>IF(OR(G261="",G261=0),"",H261/G261)</f>
        <v/>
      </c>
      <c r="J261" s="55">
        <f>IF(E261="","",IFERROR(VLOOKUP(E261,Listas!$A$2:$B$12,2,FALSE),""))</f>
        <v/>
      </c>
      <c r="K261" s="56">
        <f>IF(B261="","",DATE(YEAR(B261),MONTH(B261),1))</f>
        <v/>
      </c>
      <c r="L261" s="50" t="n"/>
      <c r="M261" s="57" t="n"/>
      <c r="N261" s="50" t="n"/>
    </row>
    <row r="262">
      <c r="B262" s="49" t="n"/>
      <c r="C262" s="50" t="n"/>
      <c r="D262" s="50" t="n"/>
      <c r="E262" s="50" t="n"/>
      <c r="F262" s="51" t="n"/>
      <c r="G262" s="52" t="n"/>
      <c r="H262" s="53" t="n"/>
      <c r="I262" s="54">
        <f>IF(OR(G262="",G262=0),"",H262/G262)</f>
        <v/>
      </c>
      <c r="J262" s="55">
        <f>IF(E262="","",IFERROR(VLOOKUP(E262,Listas!$A$2:$B$12,2,FALSE),""))</f>
        <v/>
      </c>
      <c r="K262" s="56">
        <f>IF(B262="","",DATE(YEAR(B262),MONTH(B262),1))</f>
        <v/>
      </c>
      <c r="L262" s="50" t="n"/>
      <c r="M262" s="57" t="n"/>
      <c r="N262" s="50" t="n"/>
    </row>
    <row r="263">
      <c r="B263" s="49" t="n"/>
      <c r="C263" s="50" t="n"/>
      <c r="D263" s="50" t="n"/>
      <c r="E263" s="50" t="n"/>
      <c r="F263" s="51" t="n"/>
      <c r="G263" s="52" t="n"/>
      <c r="H263" s="53" t="n"/>
      <c r="I263" s="54">
        <f>IF(OR(G263="",G263=0),"",H263/G263)</f>
        <v/>
      </c>
      <c r="J263" s="55">
        <f>IF(E263="","",IFERROR(VLOOKUP(E263,Listas!$A$2:$B$12,2,FALSE),""))</f>
        <v/>
      </c>
      <c r="K263" s="56">
        <f>IF(B263="","",DATE(YEAR(B263),MONTH(B263),1))</f>
        <v/>
      </c>
      <c r="L263" s="50" t="n"/>
      <c r="M263" s="57" t="n"/>
      <c r="N263" s="50" t="n"/>
    </row>
    <row r="264">
      <c r="B264" s="49" t="n"/>
      <c r="C264" s="50" t="n"/>
      <c r="D264" s="50" t="n"/>
      <c r="E264" s="50" t="n"/>
      <c r="F264" s="51" t="n"/>
      <c r="G264" s="52" t="n"/>
      <c r="H264" s="53" t="n"/>
      <c r="I264" s="54">
        <f>IF(OR(G264="",G264=0),"",H264/G264)</f>
        <v/>
      </c>
      <c r="J264" s="55">
        <f>IF(E264="","",IFERROR(VLOOKUP(E264,Listas!$A$2:$B$12,2,FALSE),""))</f>
        <v/>
      </c>
      <c r="K264" s="56">
        <f>IF(B264="","",DATE(YEAR(B264),MONTH(B264),1))</f>
        <v/>
      </c>
      <c r="L264" s="50" t="n"/>
      <c r="M264" s="57" t="n"/>
      <c r="N264" s="50" t="n"/>
    </row>
    <row r="265">
      <c r="B265" s="49" t="n"/>
      <c r="C265" s="50" t="n"/>
      <c r="D265" s="50" t="n"/>
      <c r="E265" s="50" t="n"/>
      <c r="F265" s="51" t="n"/>
      <c r="G265" s="52" t="n"/>
      <c r="H265" s="53" t="n"/>
      <c r="I265" s="54">
        <f>IF(OR(G265="",G265=0),"",H265/G265)</f>
        <v/>
      </c>
      <c r="J265" s="55">
        <f>IF(E265="","",IFERROR(VLOOKUP(E265,Listas!$A$2:$B$12,2,FALSE),""))</f>
        <v/>
      </c>
      <c r="K265" s="56">
        <f>IF(B265="","",DATE(YEAR(B265),MONTH(B265),1))</f>
        <v/>
      </c>
      <c r="L265" s="50" t="n"/>
      <c r="M265" s="57" t="n"/>
      <c r="N265" s="50" t="n"/>
    </row>
    <row r="266">
      <c r="B266" s="49" t="n"/>
      <c r="C266" s="50" t="n"/>
      <c r="D266" s="50" t="n"/>
      <c r="E266" s="50" t="n"/>
      <c r="F266" s="51" t="n"/>
      <c r="G266" s="52" t="n"/>
      <c r="H266" s="53" t="n"/>
      <c r="I266" s="54">
        <f>IF(OR(G266="",G266=0),"",H266/G266)</f>
        <v/>
      </c>
      <c r="J266" s="55">
        <f>IF(E266="","",IFERROR(VLOOKUP(E266,Listas!$A$2:$B$12,2,FALSE),""))</f>
        <v/>
      </c>
      <c r="K266" s="56">
        <f>IF(B266="","",DATE(YEAR(B266),MONTH(B266),1))</f>
        <v/>
      </c>
      <c r="L266" s="50" t="n"/>
      <c r="M266" s="57" t="n"/>
      <c r="N266" s="50" t="n"/>
    </row>
    <row r="267">
      <c r="B267" s="49" t="n"/>
      <c r="C267" s="50" t="n"/>
      <c r="D267" s="50" t="n"/>
      <c r="E267" s="50" t="n"/>
      <c r="F267" s="51" t="n"/>
      <c r="G267" s="52" t="n"/>
      <c r="H267" s="53" t="n"/>
      <c r="I267" s="54">
        <f>IF(OR(G267="",G267=0),"",H267/G267)</f>
        <v/>
      </c>
      <c r="J267" s="55">
        <f>IF(E267="","",IFERROR(VLOOKUP(E267,Listas!$A$2:$B$12,2,FALSE),""))</f>
        <v/>
      </c>
      <c r="K267" s="56">
        <f>IF(B267="","",DATE(YEAR(B267),MONTH(B267),1))</f>
        <v/>
      </c>
      <c r="L267" s="50" t="n"/>
      <c r="M267" s="57" t="n"/>
      <c r="N267" s="50" t="n"/>
    </row>
    <row r="268">
      <c r="B268" s="49" t="n"/>
      <c r="C268" s="50" t="n"/>
      <c r="D268" s="50" t="n"/>
      <c r="E268" s="50" t="n"/>
      <c r="F268" s="51" t="n"/>
      <c r="G268" s="52" t="n"/>
      <c r="H268" s="53" t="n"/>
      <c r="I268" s="54">
        <f>IF(OR(G268="",G268=0),"",H268/G268)</f>
        <v/>
      </c>
      <c r="J268" s="55">
        <f>IF(E268="","",IFERROR(VLOOKUP(E268,Listas!$A$2:$B$12,2,FALSE),""))</f>
        <v/>
      </c>
      <c r="K268" s="56">
        <f>IF(B268="","",DATE(YEAR(B268),MONTH(B268),1))</f>
        <v/>
      </c>
      <c r="L268" s="50" t="n"/>
      <c r="M268" s="57" t="n"/>
      <c r="N268" s="50" t="n"/>
    </row>
    <row r="269">
      <c r="B269" s="49" t="n"/>
      <c r="C269" s="50" t="n"/>
      <c r="D269" s="50" t="n"/>
      <c r="E269" s="50" t="n"/>
      <c r="F269" s="51" t="n"/>
      <c r="G269" s="52" t="n"/>
      <c r="H269" s="53" t="n"/>
      <c r="I269" s="54">
        <f>IF(OR(G269="",G269=0),"",H269/G269)</f>
        <v/>
      </c>
      <c r="J269" s="55">
        <f>IF(E269="","",IFERROR(VLOOKUP(E269,Listas!$A$2:$B$12,2,FALSE),""))</f>
        <v/>
      </c>
      <c r="K269" s="56">
        <f>IF(B269="","",DATE(YEAR(B269),MONTH(B269),1))</f>
        <v/>
      </c>
      <c r="L269" s="50" t="n"/>
      <c r="M269" s="57" t="n"/>
      <c r="N269" s="50" t="n"/>
    </row>
    <row r="270">
      <c r="B270" s="49" t="n"/>
      <c r="C270" s="50" t="n"/>
      <c r="D270" s="50" t="n"/>
      <c r="E270" s="50" t="n"/>
      <c r="F270" s="51" t="n"/>
      <c r="G270" s="52" t="n"/>
      <c r="H270" s="53" t="n"/>
      <c r="I270" s="54">
        <f>IF(OR(G270="",G270=0),"",H270/G270)</f>
        <v/>
      </c>
      <c r="J270" s="55">
        <f>IF(E270="","",IFERROR(VLOOKUP(E270,Listas!$A$2:$B$12,2,FALSE),""))</f>
        <v/>
      </c>
      <c r="K270" s="56">
        <f>IF(B270="","",DATE(YEAR(B270),MONTH(B270),1))</f>
        <v/>
      </c>
      <c r="L270" s="50" t="n"/>
      <c r="M270" s="57" t="n"/>
      <c r="N270" s="50" t="n"/>
    </row>
    <row r="271">
      <c r="B271" s="49" t="n"/>
      <c r="C271" s="50" t="n"/>
      <c r="D271" s="50" t="n"/>
      <c r="E271" s="50" t="n"/>
      <c r="F271" s="51" t="n"/>
      <c r="G271" s="52" t="n"/>
      <c r="H271" s="53" t="n"/>
      <c r="I271" s="54">
        <f>IF(OR(G271="",G271=0),"",H271/G271)</f>
        <v/>
      </c>
      <c r="J271" s="55">
        <f>IF(E271="","",IFERROR(VLOOKUP(E271,Listas!$A$2:$B$12,2,FALSE),""))</f>
        <v/>
      </c>
      <c r="K271" s="56">
        <f>IF(B271="","",DATE(YEAR(B271),MONTH(B271),1))</f>
        <v/>
      </c>
      <c r="L271" s="50" t="n"/>
      <c r="M271" s="57" t="n"/>
      <c r="N271" s="50" t="n"/>
    </row>
    <row r="272">
      <c r="B272" s="49" t="n"/>
      <c r="C272" s="50" t="n"/>
      <c r="D272" s="50" t="n"/>
      <c r="E272" s="50" t="n"/>
      <c r="F272" s="51" t="n"/>
      <c r="G272" s="52" t="n"/>
      <c r="H272" s="53" t="n"/>
      <c r="I272" s="54">
        <f>IF(OR(G272="",G272=0),"",H272/G272)</f>
        <v/>
      </c>
      <c r="J272" s="55">
        <f>IF(E272="","",IFERROR(VLOOKUP(E272,Listas!$A$2:$B$12,2,FALSE),""))</f>
        <v/>
      </c>
      <c r="K272" s="56">
        <f>IF(B272="","",DATE(YEAR(B272),MONTH(B272),1))</f>
        <v/>
      </c>
      <c r="L272" s="50" t="n"/>
      <c r="M272" s="57" t="n"/>
      <c r="N272" s="50" t="n"/>
    </row>
    <row r="273">
      <c r="B273" s="49" t="n"/>
      <c r="C273" s="50" t="n"/>
      <c r="D273" s="50" t="n"/>
      <c r="E273" s="50" t="n"/>
      <c r="F273" s="51" t="n"/>
      <c r="G273" s="52" t="n"/>
      <c r="H273" s="53" t="n"/>
      <c r="I273" s="54">
        <f>IF(OR(G273="",G273=0),"",H273/G273)</f>
        <v/>
      </c>
      <c r="J273" s="55">
        <f>IF(E273="","",IFERROR(VLOOKUP(E273,Listas!$A$2:$B$12,2,FALSE),""))</f>
        <v/>
      </c>
      <c r="K273" s="56">
        <f>IF(B273="","",DATE(YEAR(B273),MONTH(B273),1))</f>
        <v/>
      </c>
      <c r="L273" s="50" t="n"/>
      <c r="M273" s="57" t="n"/>
      <c r="N273" s="50" t="n"/>
    </row>
    <row r="274">
      <c r="B274" s="49" t="n"/>
      <c r="C274" s="50" t="n"/>
      <c r="D274" s="50" t="n"/>
      <c r="E274" s="50" t="n"/>
      <c r="F274" s="51" t="n"/>
      <c r="G274" s="52" t="n"/>
      <c r="H274" s="53" t="n"/>
      <c r="I274" s="54">
        <f>IF(OR(G274="",G274=0),"",H274/G274)</f>
        <v/>
      </c>
      <c r="J274" s="55">
        <f>IF(E274="","",IFERROR(VLOOKUP(E274,Listas!$A$2:$B$12,2,FALSE),""))</f>
        <v/>
      </c>
      <c r="K274" s="56">
        <f>IF(B274="","",DATE(YEAR(B274),MONTH(B274),1))</f>
        <v/>
      </c>
      <c r="L274" s="50" t="n"/>
      <c r="M274" s="57" t="n"/>
      <c r="N274" s="50" t="n"/>
    </row>
    <row r="275">
      <c r="B275" s="49" t="n"/>
      <c r="C275" s="50" t="n"/>
      <c r="D275" s="50" t="n"/>
      <c r="E275" s="50" t="n"/>
      <c r="F275" s="51" t="n"/>
      <c r="G275" s="52" t="n"/>
      <c r="H275" s="53" t="n"/>
      <c r="I275" s="54">
        <f>IF(OR(G275="",G275=0),"",H275/G275)</f>
        <v/>
      </c>
      <c r="J275" s="55">
        <f>IF(E275="","",IFERROR(VLOOKUP(E275,Listas!$A$2:$B$12,2,FALSE),""))</f>
        <v/>
      </c>
      <c r="K275" s="56">
        <f>IF(B275="","",DATE(YEAR(B275),MONTH(B275),1))</f>
        <v/>
      </c>
      <c r="L275" s="50" t="n"/>
      <c r="M275" s="57" t="n"/>
      <c r="N275" s="50" t="n"/>
    </row>
    <row r="276">
      <c r="B276" s="49" t="n"/>
      <c r="C276" s="50" t="n"/>
      <c r="D276" s="50" t="n"/>
      <c r="E276" s="50" t="n"/>
      <c r="F276" s="51" t="n"/>
      <c r="G276" s="52" t="n"/>
      <c r="H276" s="53" t="n"/>
      <c r="I276" s="54">
        <f>IF(OR(G276="",G276=0),"",H276/G276)</f>
        <v/>
      </c>
      <c r="J276" s="55">
        <f>IF(E276="","",IFERROR(VLOOKUP(E276,Listas!$A$2:$B$12,2,FALSE),""))</f>
        <v/>
      </c>
      <c r="K276" s="56">
        <f>IF(B276="","",DATE(YEAR(B276),MONTH(B276),1))</f>
        <v/>
      </c>
      <c r="L276" s="50" t="n"/>
      <c r="M276" s="57" t="n"/>
      <c r="N276" s="50" t="n"/>
    </row>
    <row r="277">
      <c r="B277" s="49" t="n"/>
      <c r="C277" s="50" t="n"/>
      <c r="D277" s="50" t="n"/>
      <c r="E277" s="50" t="n"/>
      <c r="F277" s="51" t="n"/>
      <c r="G277" s="52" t="n"/>
      <c r="H277" s="53" t="n"/>
      <c r="I277" s="54">
        <f>IF(OR(G277="",G277=0),"",H277/G277)</f>
        <v/>
      </c>
      <c r="J277" s="55">
        <f>IF(E277="","",IFERROR(VLOOKUP(E277,Listas!$A$2:$B$12,2,FALSE),""))</f>
        <v/>
      </c>
      <c r="K277" s="56">
        <f>IF(B277="","",DATE(YEAR(B277),MONTH(B277),1))</f>
        <v/>
      </c>
      <c r="L277" s="50" t="n"/>
      <c r="M277" s="57" t="n"/>
      <c r="N277" s="50" t="n"/>
    </row>
    <row r="278">
      <c r="B278" s="49" t="n"/>
      <c r="C278" s="50" t="n"/>
      <c r="D278" s="50" t="n"/>
      <c r="E278" s="50" t="n"/>
      <c r="F278" s="51" t="n"/>
      <c r="G278" s="52" t="n"/>
      <c r="H278" s="53" t="n"/>
      <c r="I278" s="54">
        <f>IF(OR(G278="",G278=0),"",H278/G278)</f>
        <v/>
      </c>
      <c r="J278" s="55">
        <f>IF(E278="","",IFERROR(VLOOKUP(E278,Listas!$A$2:$B$12,2,FALSE),""))</f>
        <v/>
      </c>
      <c r="K278" s="56">
        <f>IF(B278="","",DATE(YEAR(B278),MONTH(B278),1))</f>
        <v/>
      </c>
      <c r="L278" s="50" t="n"/>
      <c r="M278" s="57" t="n"/>
      <c r="N278" s="50" t="n"/>
    </row>
    <row r="279">
      <c r="B279" s="49" t="n"/>
      <c r="C279" s="50" t="n"/>
      <c r="D279" s="50" t="n"/>
      <c r="E279" s="50" t="n"/>
      <c r="F279" s="51" t="n"/>
      <c r="G279" s="52" t="n"/>
      <c r="H279" s="53" t="n"/>
      <c r="I279" s="54">
        <f>IF(OR(G279="",G279=0),"",H279/G279)</f>
        <v/>
      </c>
      <c r="J279" s="55">
        <f>IF(E279="","",IFERROR(VLOOKUP(E279,Listas!$A$2:$B$12,2,FALSE),""))</f>
        <v/>
      </c>
      <c r="K279" s="56">
        <f>IF(B279="","",DATE(YEAR(B279),MONTH(B279),1))</f>
        <v/>
      </c>
      <c r="L279" s="50" t="n"/>
      <c r="M279" s="57" t="n"/>
      <c r="N279" s="50" t="n"/>
    </row>
    <row r="280">
      <c r="B280" s="49" t="n"/>
      <c r="C280" s="50" t="n"/>
      <c r="D280" s="50" t="n"/>
      <c r="E280" s="50" t="n"/>
      <c r="F280" s="51" t="n"/>
      <c r="G280" s="52" t="n"/>
      <c r="H280" s="53" t="n"/>
      <c r="I280" s="54">
        <f>IF(OR(G280="",G280=0),"",H280/G280)</f>
        <v/>
      </c>
      <c r="J280" s="55">
        <f>IF(E280="","",IFERROR(VLOOKUP(E280,Listas!$A$2:$B$12,2,FALSE),""))</f>
        <v/>
      </c>
      <c r="K280" s="56">
        <f>IF(B280="","",DATE(YEAR(B280),MONTH(B280),1))</f>
        <v/>
      </c>
      <c r="L280" s="50" t="n"/>
      <c r="M280" s="57" t="n"/>
      <c r="N280" s="50" t="n"/>
    </row>
    <row r="281">
      <c r="B281" s="49" t="n"/>
      <c r="C281" s="50" t="n"/>
      <c r="D281" s="50" t="n"/>
      <c r="E281" s="50" t="n"/>
      <c r="F281" s="51" t="n"/>
      <c r="G281" s="52" t="n"/>
      <c r="H281" s="53" t="n"/>
      <c r="I281" s="54">
        <f>IF(OR(G281="",G281=0),"",H281/G281)</f>
        <v/>
      </c>
      <c r="J281" s="55">
        <f>IF(E281="","",IFERROR(VLOOKUP(E281,Listas!$A$2:$B$12,2,FALSE),""))</f>
        <v/>
      </c>
      <c r="K281" s="56">
        <f>IF(B281="","",DATE(YEAR(B281),MONTH(B281),1))</f>
        <v/>
      </c>
      <c r="L281" s="50" t="n"/>
      <c r="M281" s="57" t="n"/>
      <c r="N281" s="50" t="n"/>
    </row>
    <row r="282">
      <c r="B282" s="49" t="n"/>
      <c r="C282" s="50" t="n"/>
      <c r="D282" s="50" t="n"/>
      <c r="E282" s="50" t="n"/>
      <c r="F282" s="51" t="n"/>
      <c r="G282" s="52" t="n"/>
      <c r="H282" s="53" t="n"/>
      <c r="I282" s="54">
        <f>IF(OR(G282="",G282=0),"",H282/G282)</f>
        <v/>
      </c>
      <c r="J282" s="55">
        <f>IF(E282="","",IFERROR(VLOOKUP(E282,Listas!$A$2:$B$12,2,FALSE),""))</f>
        <v/>
      </c>
      <c r="K282" s="56">
        <f>IF(B282="","",DATE(YEAR(B282),MONTH(B282),1))</f>
        <v/>
      </c>
      <c r="L282" s="50" t="n"/>
      <c r="M282" s="57" t="n"/>
      <c r="N282" s="50" t="n"/>
    </row>
    <row r="283">
      <c r="B283" s="49" t="n"/>
      <c r="C283" s="50" t="n"/>
      <c r="D283" s="50" t="n"/>
      <c r="E283" s="50" t="n"/>
      <c r="F283" s="51" t="n"/>
      <c r="G283" s="52" t="n"/>
      <c r="H283" s="53" t="n"/>
      <c r="I283" s="54">
        <f>IF(OR(G283="",G283=0),"",H283/G283)</f>
        <v/>
      </c>
      <c r="J283" s="55">
        <f>IF(E283="","",IFERROR(VLOOKUP(E283,Listas!$A$2:$B$12,2,FALSE),""))</f>
        <v/>
      </c>
      <c r="K283" s="56">
        <f>IF(B283="","",DATE(YEAR(B283),MONTH(B283),1))</f>
        <v/>
      </c>
      <c r="L283" s="50" t="n"/>
      <c r="M283" s="57" t="n"/>
      <c r="N283" s="50" t="n"/>
    </row>
    <row r="284">
      <c r="B284" s="49" t="n"/>
      <c r="C284" s="50" t="n"/>
      <c r="D284" s="50" t="n"/>
      <c r="E284" s="50" t="n"/>
      <c r="F284" s="51" t="n"/>
      <c r="G284" s="52" t="n"/>
      <c r="H284" s="53" t="n"/>
      <c r="I284" s="54">
        <f>IF(OR(G284="",G284=0),"",H284/G284)</f>
        <v/>
      </c>
      <c r="J284" s="55">
        <f>IF(E284="","",IFERROR(VLOOKUP(E284,Listas!$A$2:$B$12,2,FALSE),""))</f>
        <v/>
      </c>
      <c r="K284" s="56">
        <f>IF(B284="","",DATE(YEAR(B284),MONTH(B284),1))</f>
        <v/>
      </c>
      <c r="L284" s="50" t="n"/>
      <c r="M284" s="57" t="n"/>
      <c r="N284" s="50" t="n"/>
    </row>
    <row r="285">
      <c r="B285" s="49" t="n"/>
      <c r="C285" s="50" t="n"/>
      <c r="D285" s="50" t="n"/>
      <c r="E285" s="50" t="n"/>
      <c r="F285" s="51" t="n"/>
      <c r="G285" s="52" t="n"/>
      <c r="H285" s="53" t="n"/>
      <c r="I285" s="54">
        <f>IF(OR(G285="",G285=0),"",H285/G285)</f>
        <v/>
      </c>
      <c r="J285" s="55">
        <f>IF(E285="","",IFERROR(VLOOKUP(E285,Listas!$A$2:$B$12,2,FALSE),""))</f>
        <v/>
      </c>
      <c r="K285" s="56">
        <f>IF(B285="","",DATE(YEAR(B285),MONTH(B285),1))</f>
        <v/>
      </c>
      <c r="L285" s="50" t="n"/>
      <c r="M285" s="57" t="n"/>
      <c r="N285" s="50" t="n"/>
    </row>
    <row r="286">
      <c r="B286" s="49" t="n"/>
      <c r="C286" s="50" t="n"/>
      <c r="D286" s="50" t="n"/>
      <c r="E286" s="50" t="n"/>
      <c r="F286" s="51" t="n"/>
      <c r="G286" s="52" t="n"/>
      <c r="H286" s="53" t="n"/>
      <c r="I286" s="54">
        <f>IF(OR(G286="",G286=0),"",H286/G286)</f>
        <v/>
      </c>
      <c r="J286" s="55">
        <f>IF(E286="","",IFERROR(VLOOKUP(E286,Listas!$A$2:$B$12,2,FALSE),""))</f>
        <v/>
      </c>
      <c r="K286" s="56">
        <f>IF(B286="","",DATE(YEAR(B286),MONTH(B286),1))</f>
        <v/>
      </c>
      <c r="L286" s="50" t="n"/>
      <c r="M286" s="57" t="n"/>
      <c r="N286" s="50" t="n"/>
    </row>
    <row r="287">
      <c r="B287" s="49" t="n"/>
      <c r="C287" s="50" t="n"/>
      <c r="D287" s="50" t="n"/>
      <c r="E287" s="50" t="n"/>
      <c r="F287" s="51" t="n"/>
      <c r="G287" s="52" t="n"/>
      <c r="H287" s="53" t="n"/>
      <c r="I287" s="54">
        <f>IF(OR(G287="",G287=0),"",H287/G287)</f>
        <v/>
      </c>
      <c r="J287" s="55">
        <f>IF(E287="","",IFERROR(VLOOKUP(E287,Listas!$A$2:$B$12,2,FALSE),""))</f>
        <v/>
      </c>
      <c r="K287" s="56">
        <f>IF(B287="","",DATE(YEAR(B287),MONTH(B287),1))</f>
        <v/>
      </c>
      <c r="L287" s="50" t="n"/>
      <c r="M287" s="57" t="n"/>
      <c r="N287" s="50" t="n"/>
    </row>
    <row r="288">
      <c r="B288" s="49" t="n"/>
      <c r="C288" s="50" t="n"/>
      <c r="D288" s="50" t="n"/>
      <c r="E288" s="50" t="n"/>
      <c r="F288" s="51" t="n"/>
      <c r="G288" s="52" t="n"/>
      <c r="H288" s="53" t="n"/>
      <c r="I288" s="54">
        <f>IF(OR(G288="",G288=0),"",H288/G288)</f>
        <v/>
      </c>
      <c r="J288" s="55">
        <f>IF(E288="","",IFERROR(VLOOKUP(E288,Listas!$A$2:$B$12,2,FALSE),""))</f>
        <v/>
      </c>
      <c r="K288" s="56">
        <f>IF(B288="","",DATE(YEAR(B288),MONTH(B288),1))</f>
        <v/>
      </c>
      <c r="L288" s="50" t="n"/>
      <c r="M288" s="57" t="n"/>
      <c r="N288" s="50" t="n"/>
    </row>
    <row r="289">
      <c r="B289" s="49" t="n"/>
      <c r="C289" s="50" t="n"/>
      <c r="D289" s="50" t="n"/>
      <c r="E289" s="50" t="n"/>
      <c r="F289" s="51" t="n"/>
      <c r="G289" s="52" t="n"/>
      <c r="H289" s="53" t="n"/>
      <c r="I289" s="54">
        <f>IF(OR(G289="",G289=0),"",H289/G289)</f>
        <v/>
      </c>
      <c r="J289" s="55">
        <f>IF(E289="","",IFERROR(VLOOKUP(E289,Listas!$A$2:$B$12,2,FALSE),""))</f>
        <v/>
      </c>
      <c r="K289" s="56">
        <f>IF(B289="","",DATE(YEAR(B289),MONTH(B289),1))</f>
        <v/>
      </c>
      <c r="L289" s="50" t="n"/>
      <c r="M289" s="57" t="n"/>
      <c r="N289" s="50" t="n"/>
    </row>
    <row r="290">
      <c r="B290" s="49" t="n"/>
      <c r="C290" s="50" t="n"/>
      <c r="D290" s="50" t="n"/>
      <c r="E290" s="50" t="n"/>
      <c r="F290" s="51" t="n"/>
      <c r="G290" s="52" t="n"/>
      <c r="H290" s="53" t="n"/>
      <c r="I290" s="54">
        <f>IF(OR(G290="",G290=0),"",H290/G290)</f>
        <v/>
      </c>
      <c r="J290" s="55">
        <f>IF(E290="","",IFERROR(VLOOKUP(E290,Listas!$A$2:$B$12,2,FALSE),""))</f>
        <v/>
      </c>
      <c r="K290" s="56">
        <f>IF(B290="","",DATE(YEAR(B290),MONTH(B290),1))</f>
        <v/>
      </c>
      <c r="L290" s="50" t="n"/>
      <c r="M290" s="57" t="n"/>
      <c r="N290" s="50" t="n"/>
    </row>
    <row r="291">
      <c r="B291" s="49" t="n"/>
      <c r="C291" s="50" t="n"/>
      <c r="D291" s="50" t="n"/>
      <c r="E291" s="50" t="n"/>
      <c r="F291" s="51" t="n"/>
      <c r="G291" s="52" t="n"/>
      <c r="H291" s="53" t="n"/>
      <c r="I291" s="54">
        <f>IF(OR(G291="",G291=0),"",H291/G291)</f>
        <v/>
      </c>
      <c r="J291" s="55">
        <f>IF(E291="","",IFERROR(VLOOKUP(E291,Listas!$A$2:$B$12,2,FALSE),""))</f>
        <v/>
      </c>
      <c r="K291" s="56">
        <f>IF(B291="","",DATE(YEAR(B291),MONTH(B291),1))</f>
        <v/>
      </c>
      <c r="L291" s="50" t="n"/>
      <c r="M291" s="57" t="n"/>
      <c r="N291" s="50" t="n"/>
    </row>
    <row r="292">
      <c r="B292" s="49" t="n"/>
      <c r="C292" s="50" t="n"/>
      <c r="D292" s="50" t="n"/>
      <c r="E292" s="50" t="n"/>
      <c r="F292" s="51" t="n"/>
      <c r="G292" s="52" t="n"/>
      <c r="H292" s="53" t="n"/>
      <c r="I292" s="54">
        <f>IF(OR(G292="",G292=0),"",H292/G292)</f>
        <v/>
      </c>
      <c r="J292" s="55">
        <f>IF(E292="","",IFERROR(VLOOKUP(E292,Listas!$A$2:$B$12,2,FALSE),""))</f>
        <v/>
      </c>
      <c r="K292" s="56">
        <f>IF(B292="","",DATE(YEAR(B292),MONTH(B292),1))</f>
        <v/>
      </c>
      <c r="L292" s="50" t="n"/>
      <c r="M292" s="57" t="n"/>
      <c r="N292" s="50" t="n"/>
    </row>
    <row r="293">
      <c r="B293" s="49" t="n"/>
      <c r="C293" s="50" t="n"/>
      <c r="D293" s="50" t="n"/>
      <c r="E293" s="50" t="n"/>
      <c r="F293" s="51" t="n"/>
      <c r="G293" s="52" t="n"/>
      <c r="H293" s="53" t="n"/>
      <c r="I293" s="54">
        <f>IF(OR(G293="",G293=0),"",H293/G293)</f>
        <v/>
      </c>
      <c r="J293" s="55">
        <f>IF(E293="","",IFERROR(VLOOKUP(E293,Listas!$A$2:$B$12,2,FALSE),""))</f>
        <v/>
      </c>
      <c r="K293" s="56">
        <f>IF(B293="","",DATE(YEAR(B293),MONTH(B293),1))</f>
        <v/>
      </c>
      <c r="L293" s="50" t="n"/>
      <c r="M293" s="57" t="n"/>
      <c r="N293" s="50" t="n"/>
    </row>
    <row r="294">
      <c r="B294" s="49" t="n"/>
      <c r="C294" s="50" t="n"/>
      <c r="D294" s="50" t="n"/>
      <c r="E294" s="50" t="n"/>
      <c r="F294" s="51" t="n"/>
      <c r="G294" s="52" t="n"/>
      <c r="H294" s="53" t="n"/>
      <c r="I294" s="54">
        <f>IF(OR(G294="",G294=0),"",H294/G294)</f>
        <v/>
      </c>
      <c r="J294" s="55">
        <f>IF(E294="","",IFERROR(VLOOKUP(E294,Listas!$A$2:$B$12,2,FALSE),""))</f>
        <v/>
      </c>
      <c r="K294" s="56">
        <f>IF(B294="","",DATE(YEAR(B294),MONTH(B294),1))</f>
        <v/>
      </c>
      <c r="L294" s="50" t="n"/>
      <c r="M294" s="57" t="n"/>
      <c r="N294" s="50" t="n"/>
    </row>
    <row r="295">
      <c r="B295" s="49" t="n"/>
      <c r="C295" s="50" t="n"/>
      <c r="D295" s="50" t="n"/>
      <c r="E295" s="50" t="n"/>
      <c r="F295" s="51" t="n"/>
      <c r="G295" s="52" t="n"/>
      <c r="H295" s="53" t="n"/>
      <c r="I295" s="54">
        <f>IF(OR(G295="",G295=0),"",H295/G295)</f>
        <v/>
      </c>
      <c r="J295" s="55">
        <f>IF(E295="","",IFERROR(VLOOKUP(E295,Listas!$A$2:$B$12,2,FALSE),""))</f>
        <v/>
      </c>
      <c r="K295" s="56">
        <f>IF(B295="","",DATE(YEAR(B295),MONTH(B295),1))</f>
        <v/>
      </c>
      <c r="L295" s="50" t="n"/>
      <c r="M295" s="57" t="n"/>
      <c r="N295" s="50" t="n"/>
    </row>
    <row r="296">
      <c r="B296" s="49" t="n"/>
      <c r="C296" s="50" t="n"/>
      <c r="D296" s="50" t="n"/>
      <c r="E296" s="50" t="n"/>
      <c r="F296" s="51" t="n"/>
      <c r="G296" s="52" t="n"/>
      <c r="H296" s="53" t="n"/>
      <c r="I296" s="54">
        <f>IF(OR(G296="",G296=0),"",H296/G296)</f>
        <v/>
      </c>
      <c r="J296" s="55">
        <f>IF(E296="","",IFERROR(VLOOKUP(E296,Listas!$A$2:$B$12,2,FALSE),""))</f>
        <v/>
      </c>
      <c r="K296" s="56">
        <f>IF(B296="","",DATE(YEAR(B296),MONTH(B296),1))</f>
        <v/>
      </c>
      <c r="L296" s="50" t="n"/>
      <c r="M296" s="57" t="n"/>
      <c r="N296" s="50" t="n"/>
    </row>
    <row r="297">
      <c r="B297" s="49" t="n"/>
      <c r="C297" s="50" t="n"/>
      <c r="D297" s="50" t="n"/>
      <c r="E297" s="50" t="n"/>
      <c r="F297" s="51" t="n"/>
      <c r="G297" s="52" t="n"/>
      <c r="H297" s="53" t="n"/>
      <c r="I297" s="54">
        <f>IF(OR(G297="",G297=0),"",H297/G297)</f>
        <v/>
      </c>
      <c r="J297" s="55">
        <f>IF(E297="","",IFERROR(VLOOKUP(E297,Listas!$A$2:$B$12,2,FALSE),""))</f>
        <v/>
      </c>
      <c r="K297" s="56">
        <f>IF(B297="","",DATE(YEAR(B297),MONTH(B297),1))</f>
        <v/>
      </c>
      <c r="L297" s="50" t="n"/>
      <c r="M297" s="57" t="n"/>
      <c r="N297" s="50" t="n"/>
    </row>
    <row r="298">
      <c r="B298" s="49" t="n"/>
      <c r="C298" s="50" t="n"/>
      <c r="D298" s="50" t="n"/>
      <c r="E298" s="50" t="n"/>
      <c r="F298" s="51" t="n"/>
      <c r="G298" s="52" t="n"/>
      <c r="H298" s="53" t="n"/>
      <c r="I298" s="54">
        <f>IF(OR(G298="",G298=0),"",H298/G298)</f>
        <v/>
      </c>
      <c r="J298" s="55">
        <f>IF(E298="","",IFERROR(VLOOKUP(E298,Listas!$A$2:$B$12,2,FALSE),""))</f>
        <v/>
      </c>
      <c r="K298" s="56">
        <f>IF(B298="","",DATE(YEAR(B298),MONTH(B298),1))</f>
        <v/>
      </c>
      <c r="L298" s="50" t="n"/>
      <c r="M298" s="57" t="n"/>
      <c r="N298" s="50" t="n"/>
    </row>
    <row r="299">
      <c r="B299" s="49" t="n"/>
      <c r="C299" s="50" t="n"/>
      <c r="D299" s="50" t="n"/>
      <c r="E299" s="50" t="n"/>
      <c r="F299" s="51" t="n"/>
      <c r="G299" s="52" t="n"/>
      <c r="H299" s="53" t="n"/>
      <c r="I299" s="54">
        <f>IF(OR(G299="",G299=0),"",H299/G299)</f>
        <v/>
      </c>
      <c r="J299" s="55">
        <f>IF(E299="","",IFERROR(VLOOKUP(E299,Listas!$A$2:$B$12,2,FALSE),""))</f>
        <v/>
      </c>
      <c r="K299" s="56">
        <f>IF(B299="","",DATE(YEAR(B299),MONTH(B299),1))</f>
        <v/>
      </c>
      <c r="L299" s="50" t="n"/>
      <c r="M299" s="57" t="n"/>
      <c r="N299" s="50" t="n"/>
    </row>
    <row r="300">
      <c r="B300" s="49" t="n"/>
      <c r="C300" s="50" t="n"/>
      <c r="D300" s="50" t="n"/>
      <c r="E300" s="50" t="n"/>
      <c r="F300" s="51" t="n"/>
      <c r="G300" s="52" t="n"/>
      <c r="H300" s="53" t="n"/>
      <c r="I300" s="54">
        <f>IF(OR(G300="",G300=0),"",H300/G300)</f>
        <v/>
      </c>
      <c r="J300" s="55">
        <f>IF(E300="","",IFERROR(VLOOKUP(E300,Listas!$A$2:$B$12,2,FALSE),""))</f>
        <v/>
      </c>
      <c r="K300" s="56">
        <f>IF(B300="","",DATE(YEAR(B300),MONTH(B300),1))</f>
        <v/>
      </c>
      <c r="L300" s="50" t="n"/>
      <c r="M300" s="57" t="n"/>
      <c r="N300" s="50" t="n"/>
    </row>
    <row r="301">
      <c r="B301" s="49" t="n"/>
      <c r="C301" s="50" t="n"/>
      <c r="D301" s="50" t="n"/>
      <c r="E301" s="50" t="n"/>
      <c r="F301" s="51" t="n"/>
      <c r="G301" s="52" t="n"/>
      <c r="H301" s="53" t="n"/>
      <c r="I301" s="54">
        <f>IF(OR(G301="",G301=0),"",H301/G301)</f>
        <v/>
      </c>
      <c r="J301" s="55">
        <f>IF(E301="","",IFERROR(VLOOKUP(E301,Listas!$A$2:$B$12,2,FALSE),""))</f>
        <v/>
      </c>
      <c r="K301" s="56">
        <f>IF(B301="","",DATE(YEAR(B301),MONTH(B301),1))</f>
        <v/>
      </c>
      <c r="L301" s="50" t="n"/>
      <c r="M301" s="57" t="n"/>
      <c r="N301" s="50" t="n"/>
    </row>
    <row r="302">
      <c r="B302" s="49" t="n"/>
      <c r="C302" s="50" t="n"/>
      <c r="D302" s="50" t="n"/>
      <c r="E302" s="50" t="n"/>
      <c r="F302" s="51" t="n"/>
      <c r="G302" s="52" t="n"/>
      <c r="H302" s="53" t="n"/>
      <c r="I302" s="54">
        <f>IF(OR(G302="",G302=0),"",H302/G302)</f>
        <v/>
      </c>
      <c r="J302" s="55">
        <f>IF(E302="","",IFERROR(VLOOKUP(E302,Listas!$A$2:$B$12,2,FALSE),""))</f>
        <v/>
      </c>
      <c r="K302" s="56">
        <f>IF(B302="","",DATE(YEAR(B302),MONTH(B302),1))</f>
        <v/>
      </c>
      <c r="L302" s="50" t="n"/>
      <c r="M302" s="57" t="n"/>
      <c r="N302" s="50" t="n"/>
    </row>
    <row r="303">
      <c r="B303" s="49" t="n"/>
      <c r="C303" s="50" t="n"/>
      <c r="D303" s="50" t="n"/>
      <c r="E303" s="50" t="n"/>
      <c r="F303" s="51" t="n"/>
      <c r="G303" s="52" t="n"/>
      <c r="H303" s="53" t="n"/>
      <c r="I303" s="54">
        <f>IF(OR(G303="",G303=0),"",H303/G303)</f>
        <v/>
      </c>
      <c r="J303" s="55">
        <f>IF(E303="","",IFERROR(VLOOKUP(E303,Listas!$A$2:$B$12,2,FALSE),""))</f>
        <v/>
      </c>
      <c r="K303" s="56">
        <f>IF(B303="","",DATE(YEAR(B303),MONTH(B303),1))</f>
        <v/>
      </c>
      <c r="L303" s="50" t="n"/>
      <c r="M303" s="57" t="n"/>
      <c r="N303" s="50" t="n"/>
    </row>
    <row r="304">
      <c r="B304" s="49" t="n"/>
      <c r="C304" s="50" t="n"/>
      <c r="D304" s="50" t="n"/>
      <c r="E304" s="50" t="n"/>
      <c r="F304" s="51" t="n"/>
      <c r="G304" s="52" t="n"/>
      <c r="H304" s="53" t="n"/>
      <c r="I304" s="54">
        <f>IF(OR(G304="",G304=0),"",H304/G304)</f>
        <v/>
      </c>
      <c r="J304" s="55">
        <f>IF(E304="","",IFERROR(VLOOKUP(E304,Listas!$A$2:$B$12,2,FALSE),""))</f>
        <v/>
      </c>
      <c r="K304" s="56">
        <f>IF(B304="","",DATE(YEAR(B304),MONTH(B304),1))</f>
        <v/>
      </c>
      <c r="L304" s="50" t="n"/>
      <c r="M304" s="57" t="n"/>
      <c r="N304" s="50" t="n"/>
    </row>
    <row r="305">
      <c r="B305" s="49" t="n"/>
      <c r="C305" s="50" t="n"/>
      <c r="D305" s="50" t="n"/>
      <c r="E305" s="50" t="n"/>
      <c r="F305" s="51" t="n"/>
      <c r="G305" s="52" t="n"/>
      <c r="H305" s="53" t="n"/>
      <c r="I305" s="54">
        <f>IF(OR(G305="",G305=0),"",H305/G305)</f>
        <v/>
      </c>
      <c r="J305" s="55">
        <f>IF(E305="","",IFERROR(VLOOKUP(E305,Listas!$A$2:$B$12,2,FALSE),""))</f>
        <v/>
      </c>
      <c r="K305" s="56">
        <f>IF(B305="","",DATE(YEAR(B305),MONTH(B305),1))</f>
        <v/>
      </c>
      <c r="L305" s="50" t="n"/>
      <c r="M305" s="57" t="n"/>
      <c r="N305" s="50" t="n"/>
    </row>
    <row r="306">
      <c r="B306" s="49" t="n"/>
      <c r="C306" s="50" t="n"/>
      <c r="D306" s="50" t="n"/>
      <c r="E306" s="50" t="n"/>
      <c r="F306" s="51" t="n"/>
      <c r="G306" s="52" t="n"/>
      <c r="H306" s="53" t="n"/>
      <c r="I306" s="54">
        <f>IF(OR(G306="",G306=0),"",H306/G306)</f>
        <v/>
      </c>
      <c r="J306" s="55">
        <f>IF(E306="","",IFERROR(VLOOKUP(E306,Listas!$A$2:$B$12,2,FALSE),""))</f>
        <v/>
      </c>
      <c r="K306" s="56">
        <f>IF(B306="","",DATE(YEAR(B306),MONTH(B306),1))</f>
        <v/>
      </c>
      <c r="L306" s="50" t="n"/>
      <c r="M306" s="57" t="n"/>
      <c r="N306" s="50" t="n"/>
    </row>
    <row r="307">
      <c r="B307" s="49" t="n"/>
      <c r="C307" s="50" t="n"/>
      <c r="D307" s="50" t="n"/>
      <c r="E307" s="50" t="n"/>
      <c r="F307" s="51" t="n"/>
      <c r="G307" s="52" t="n"/>
      <c r="H307" s="53" t="n"/>
      <c r="I307" s="54">
        <f>IF(OR(G307="",G307=0),"",H307/G307)</f>
        <v/>
      </c>
      <c r="J307" s="55">
        <f>IF(E307="","",IFERROR(VLOOKUP(E307,Listas!$A$2:$B$12,2,FALSE),""))</f>
        <v/>
      </c>
      <c r="K307" s="56">
        <f>IF(B307="","",DATE(YEAR(B307),MONTH(B307),1))</f>
        <v/>
      </c>
      <c r="L307" s="50" t="n"/>
      <c r="M307" s="57" t="n"/>
      <c r="N307" s="50" t="n"/>
    </row>
    <row r="308">
      <c r="B308" s="49" t="n"/>
      <c r="C308" s="50" t="n"/>
      <c r="D308" s="50" t="n"/>
      <c r="E308" s="50" t="n"/>
      <c r="F308" s="51" t="n"/>
      <c r="G308" s="52" t="n"/>
      <c r="H308" s="53" t="n"/>
      <c r="I308" s="54">
        <f>IF(OR(G308="",G308=0),"",H308/G308)</f>
        <v/>
      </c>
      <c r="J308" s="55">
        <f>IF(E308="","",IFERROR(VLOOKUP(E308,Listas!$A$2:$B$12,2,FALSE),""))</f>
        <v/>
      </c>
      <c r="K308" s="56">
        <f>IF(B308="","",DATE(YEAR(B308),MONTH(B308),1))</f>
        <v/>
      </c>
      <c r="L308" s="50" t="n"/>
      <c r="M308" s="57" t="n"/>
      <c r="N308" s="50" t="n"/>
    </row>
    <row r="309">
      <c r="B309" s="49" t="n"/>
      <c r="C309" s="50" t="n"/>
      <c r="D309" s="50" t="n"/>
      <c r="E309" s="50" t="n"/>
      <c r="F309" s="51" t="n"/>
      <c r="G309" s="52" t="n"/>
      <c r="H309" s="53" t="n"/>
      <c r="I309" s="54">
        <f>IF(OR(G309="",G309=0),"",H309/G309)</f>
        <v/>
      </c>
      <c r="J309" s="55">
        <f>IF(E309="","",IFERROR(VLOOKUP(E309,Listas!$A$2:$B$12,2,FALSE),""))</f>
        <v/>
      </c>
      <c r="K309" s="56">
        <f>IF(B309="","",DATE(YEAR(B309),MONTH(B309),1))</f>
        <v/>
      </c>
      <c r="L309" s="50" t="n"/>
      <c r="M309" s="57" t="n"/>
      <c r="N309" s="50" t="n"/>
    </row>
    <row r="310">
      <c r="B310" s="49" t="n"/>
      <c r="C310" s="50" t="n"/>
      <c r="D310" s="50" t="n"/>
      <c r="E310" s="50" t="n"/>
      <c r="F310" s="51" t="n"/>
      <c r="G310" s="52" t="n"/>
      <c r="H310" s="53" t="n"/>
      <c r="I310" s="54">
        <f>IF(OR(G310="",G310=0),"",H310/G310)</f>
        <v/>
      </c>
      <c r="J310" s="55">
        <f>IF(E310="","",IFERROR(VLOOKUP(E310,Listas!$A$2:$B$12,2,FALSE),""))</f>
        <v/>
      </c>
      <c r="K310" s="56">
        <f>IF(B310="","",DATE(YEAR(B310),MONTH(B310),1))</f>
        <v/>
      </c>
      <c r="L310" s="50" t="n"/>
      <c r="M310" s="57" t="n"/>
      <c r="N310" s="50" t="n"/>
    </row>
    <row r="311">
      <c r="B311" s="49" t="n"/>
      <c r="C311" s="50" t="n"/>
      <c r="D311" s="50" t="n"/>
      <c r="E311" s="50" t="n"/>
      <c r="F311" s="51" t="n"/>
      <c r="G311" s="52" t="n"/>
      <c r="H311" s="53" t="n"/>
      <c r="I311" s="54">
        <f>IF(OR(G311="",G311=0),"",H311/G311)</f>
        <v/>
      </c>
      <c r="J311" s="55">
        <f>IF(E311="","",IFERROR(VLOOKUP(E311,Listas!$A$2:$B$12,2,FALSE),""))</f>
        <v/>
      </c>
      <c r="K311" s="56">
        <f>IF(B311="","",DATE(YEAR(B311),MONTH(B311),1))</f>
        <v/>
      </c>
      <c r="L311" s="50" t="n"/>
      <c r="M311" s="57" t="n"/>
      <c r="N311" s="50" t="n"/>
    </row>
    <row r="312">
      <c r="B312" s="49" t="n"/>
      <c r="C312" s="50" t="n"/>
      <c r="D312" s="50" t="n"/>
      <c r="E312" s="50" t="n"/>
      <c r="F312" s="51" t="n"/>
      <c r="G312" s="52" t="n"/>
      <c r="H312" s="53" t="n"/>
      <c r="I312" s="54">
        <f>IF(OR(G312="",G312=0),"",H312/G312)</f>
        <v/>
      </c>
      <c r="J312" s="55">
        <f>IF(E312="","",IFERROR(VLOOKUP(E312,Listas!$A$2:$B$12,2,FALSE),""))</f>
        <v/>
      </c>
      <c r="K312" s="56">
        <f>IF(B312="","",DATE(YEAR(B312),MONTH(B312),1))</f>
        <v/>
      </c>
      <c r="L312" s="50" t="n"/>
      <c r="M312" s="57" t="n"/>
      <c r="N312" s="50" t="n"/>
    </row>
    <row r="313">
      <c r="B313" s="49" t="n"/>
      <c r="C313" s="50" t="n"/>
      <c r="D313" s="50" t="n"/>
      <c r="E313" s="50" t="n"/>
      <c r="F313" s="51" t="n"/>
      <c r="G313" s="52" t="n"/>
      <c r="H313" s="53" t="n"/>
      <c r="I313" s="54">
        <f>IF(OR(G313="",G313=0),"",H313/G313)</f>
        <v/>
      </c>
      <c r="J313" s="55">
        <f>IF(E313="","",IFERROR(VLOOKUP(E313,Listas!$A$2:$B$12,2,FALSE),""))</f>
        <v/>
      </c>
      <c r="K313" s="56">
        <f>IF(B313="","",DATE(YEAR(B313),MONTH(B313),1))</f>
        <v/>
      </c>
      <c r="L313" s="50" t="n"/>
      <c r="M313" s="57" t="n"/>
      <c r="N313" s="50" t="n"/>
    </row>
    <row r="314">
      <c r="B314" s="49" t="n"/>
      <c r="C314" s="50" t="n"/>
      <c r="D314" s="50" t="n"/>
      <c r="E314" s="50" t="n"/>
      <c r="F314" s="51" t="n"/>
      <c r="G314" s="52" t="n"/>
      <c r="H314" s="53" t="n"/>
      <c r="I314" s="54">
        <f>IF(OR(G314="",G314=0),"",H314/G314)</f>
        <v/>
      </c>
      <c r="J314" s="55">
        <f>IF(E314="","",IFERROR(VLOOKUP(E314,Listas!$A$2:$B$12,2,FALSE),""))</f>
        <v/>
      </c>
      <c r="K314" s="56">
        <f>IF(B314="","",DATE(YEAR(B314),MONTH(B314),1))</f>
        <v/>
      </c>
      <c r="L314" s="50" t="n"/>
      <c r="M314" s="57" t="n"/>
      <c r="N314" s="50" t="n"/>
    </row>
    <row r="315">
      <c r="B315" s="49" t="n"/>
      <c r="C315" s="50" t="n"/>
      <c r="D315" s="50" t="n"/>
      <c r="E315" s="50" t="n"/>
      <c r="F315" s="51" t="n"/>
      <c r="G315" s="52" t="n"/>
      <c r="H315" s="53" t="n"/>
      <c r="I315" s="54">
        <f>IF(OR(G315="",G315=0),"",H315/G315)</f>
        <v/>
      </c>
      <c r="J315" s="55">
        <f>IF(E315="","",IFERROR(VLOOKUP(E315,Listas!$A$2:$B$12,2,FALSE),""))</f>
        <v/>
      </c>
      <c r="K315" s="56">
        <f>IF(B315="","",DATE(YEAR(B315),MONTH(B315),1))</f>
        <v/>
      </c>
      <c r="L315" s="50" t="n"/>
      <c r="M315" s="57" t="n"/>
      <c r="N315" s="50" t="n"/>
    </row>
    <row r="316">
      <c r="B316" s="49" t="n"/>
      <c r="C316" s="50" t="n"/>
      <c r="D316" s="50" t="n"/>
      <c r="E316" s="50" t="n"/>
      <c r="F316" s="51" t="n"/>
      <c r="G316" s="52" t="n"/>
      <c r="H316" s="53" t="n"/>
      <c r="I316" s="54">
        <f>IF(OR(G316="",G316=0),"",H316/G316)</f>
        <v/>
      </c>
      <c r="J316" s="55">
        <f>IF(E316="","",IFERROR(VLOOKUP(E316,Listas!$A$2:$B$12,2,FALSE),""))</f>
        <v/>
      </c>
      <c r="K316" s="56">
        <f>IF(B316="","",DATE(YEAR(B316),MONTH(B316),1))</f>
        <v/>
      </c>
      <c r="L316" s="50" t="n"/>
      <c r="M316" s="57" t="n"/>
      <c r="N316" s="50" t="n"/>
    </row>
    <row r="317">
      <c r="B317" s="49" t="n"/>
      <c r="C317" s="50" t="n"/>
      <c r="D317" s="50" t="n"/>
      <c r="E317" s="50" t="n"/>
      <c r="F317" s="51" t="n"/>
      <c r="G317" s="52" t="n"/>
      <c r="H317" s="53" t="n"/>
      <c r="I317" s="54">
        <f>IF(OR(G317="",G317=0),"",H317/G317)</f>
        <v/>
      </c>
      <c r="J317" s="55">
        <f>IF(E317="","",IFERROR(VLOOKUP(E317,Listas!$A$2:$B$12,2,FALSE),""))</f>
        <v/>
      </c>
      <c r="K317" s="56">
        <f>IF(B317="","",DATE(YEAR(B317),MONTH(B317),1))</f>
        <v/>
      </c>
      <c r="L317" s="50" t="n"/>
      <c r="M317" s="57" t="n"/>
      <c r="N317" s="50" t="n"/>
    </row>
    <row r="318">
      <c r="B318" s="49" t="n"/>
      <c r="C318" s="50" t="n"/>
      <c r="D318" s="50" t="n"/>
      <c r="E318" s="50" t="n"/>
      <c r="F318" s="51" t="n"/>
      <c r="G318" s="52" t="n"/>
      <c r="H318" s="53" t="n"/>
      <c r="I318" s="54">
        <f>IF(OR(G318="",G318=0),"",H318/G318)</f>
        <v/>
      </c>
      <c r="J318" s="55">
        <f>IF(E318="","",IFERROR(VLOOKUP(E318,Listas!$A$2:$B$12,2,FALSE),""))</f>
        <v/>
      </c>
      <c r="K318" s="56">
        <f>IF(B318="","",DATE(YEAR(B318),MONTH(B318),1))</f>
        <v/>
      </c>
      <c r="L318" s="50" t="n"/>
      <c r="M318" s="57" t="n"/>
      <c r="N318" s="50" t="n"/>
    </row>
    <row r="319">
      <c r="B319" s="49" t="n"/>
      <c r="C319" s="50" t="n"/>
      <c r="D319" s="50" t="n"/>
      <c r="E319" s="50" t="n"/>
      <c r="F319" s="51" t="n"/>
      <c r="G319" s="52" t="n"/>
      <c r="H319" s="53" t="n"/>
      <c r="I319" s="54">
        <f>IF(OR(G319="",G319=0),"",H319/G319)</f>
        <v/>
      </c>
      <c r="J319" s="55">
        <f>IF(E319="","",IFERROR(VLOOKUP(E319,Listas!$A$2:$B$12,2,FALSE),""))</f>
        <v/>
      </c>
      <c r="K319" s="56">
        <f>IF(B319="","",DATE(YEAR(B319),MONTH(B319),1))</f>
        <v/>
      </c>
      <c r="L319" s="50" t="n"/>
      <c r="M319" s="57" t="n"/>
      <c r="N319" s="50" t="n"/>
    </row>
    <row r="320">
      <c r="B320" s="49" t="n"/>
      <c r="C320" s="50" t="n"/>
      <c r="D320" s="50" t="n"/>
      <c r="E320" s="50" t="n"/>
      <c r="F320" s="51" t="n"/>
      <c r="G320" s="52" t="n"/>
      <c r="H320" s="53" t="n"/>
      <c r="I320" s="54">
        <f>IF(OR(G320="",G320=0),"",H320/G320)</f>
        <v/>
      </c>
      <c r="J320" s="55">
        <f>IF(E320="","",IFERROR(VLOOKUP(E320,Listas!$A$2:$B$12,2,FALSE),""))</f>
        <v/>
      </c>
      <c r="K320" s="56">
        <f>IF(B320="","",DATE(YEAR(B320),MONTH(B320),1))</f>
        <v/>
      </c>
      <c r="L320" s="50" t="n"/>
      <c r="M320" s="57" t="n"/>
      <c r="N320" s="50" t="n"/>
    </row>
    <row r="321">
      <c r="B321" s="49" t="n"/>
      <c r="C321" s="50" t="n"/>
      <c r="D321" s="50" t="n"/>
      <c r="E321" s="50" t="n"/>
      <c r="F321" s="51" t="n"/>
      <c r="G321" s="52" t="n"/>
      <c r="H321" s="53" t="n"/>
      <c r="I321" s="54">
        <f>IF(OR(G321="",G321=0),"",H321/G321)</f>
        <v/>
      </c>
      <c r="J321" s="55">
        <f>IF(E321="","",IFERROR(VLOOKUP(E321,Listas!$A$2:$B$12,2,FALSE),""))</f>
        <v/>
      </c>
      <c r="K321" s="56">
        <f>IF(B321="","",DATE(YEAR(B321),MONTH(B321),1))</f>
        <v/>
      </c>
      <c r="L321" s="50" t="n"/>
      <c r="M321" s="57" t="n"/>
      <c r="N321" s="50" t="n"/>
    </row>
    <row r="322">
      <c r="B322" s="49" t="n"/>
      <c r="C322" s="50" t="n"/>
      <c r="D322" s="50" t="n"/>
      <c r="E322" s="50" t="n"/>
      <c r="F322" s="51" t="n"/>
      <c r="G322" s="52" t="n"/>
      <c r="H322" s="53" t="n"/>
      <c r="I322" s="54">
        <f>IF(OR(G322="",G322=0),"",H322/G322)</f>
        <v/>
      </c>
      <c r="J322" s="55">
        <f>IF(E322="","",IFERROR(VLOOKUP(E322,Listas!$A$2:$B$12,2,FALSE),""))</f>
        <v/>
      </c>
      <c r="K322" s="56">
        <f>IF(B322="","",DATE(YEAR(B322),MONTH(B322),1))</f>
        <v/>
      </c>
      <c r="L322" s="50" t="n"/>
      <c r="M322" s="57" t="n"/>
      <c r="N322" s="50" t="n"/>
    </row>
    <row r="323">
      <c r="B323" s="49" t="n"/>
      <c r="C323" s="50" t="n"/>
      <c r="D323" s="50" t="n"/>
      <c r="E323" s="50" t="n"/>
      <c r="F323" s="51" t="n"/>
      <c r="G323" s="52" t="n"/>
      <c r="H323" s="53" t="n"/>
      <c r="I323" s="54">
        <f>IF(OR(G323="",G323=0),"",H323/G323)</f>
        <v/>
      </c>
      <c r="J323" s="55">
        <f>IF(E323="","",IFERROR(VLOOKUP(E323,Listas!$A$2:$B$12,2,FALSE),""))</f>
        <v/>
      </c>
      <c r="K323" s="56">
        <f>IF(B323="","",DATE(YEAR(B323),MONTH(B323),1))</f>
        <v/>
      </c>
      <c r="L323" s="50" t="n"/>
      <c r="M323" s="57" t="n"/>
      <c r="N323" s="50" t="n"/>
    </row>
    <row r="324">
      <c r="B324" s="49" t="n"/>
      <c r="C324" s="50" t="n"/>
      <c r="D324" s="50" t="n"/>
      <c r="E324" s="50" t="n"/>
      <c r="F324" s="51" t="n"/>
      <c r="G324" s="52" t="n"/>
      <c r="H324" s="53" t="n"/>
      <c r="I324" s="54">
        <f>IF(OR(G324="",G324=0),"",H324/G324)</f>
        <v/>
      </c>
      <c r="J324" s="55">
        <f>IF(E324="","",IFERROR(VLOOKUP(E324,Listas!$A$2:$B$12,2,FALSE),""))</f>
        <v/>
      </c>
      <c r="K324" s="56">
        <f>IF(B324="","",DATE(YEAR(B324),MONTH(B324),1))</f>
        <v/>
      </c>
      <c r="L324" s="50" t="n"/>
      <c r="M324" s="57" t="n"/>
      <c r="N324" s="50" t="n"/>
    </row>
    <row r="325">
      <c r="B325" s="49" t="n"/>
      <c r="C325" s="50" t="n"/>
      <c r="D325" s="50" t="n"/>
      <c r="E325" s="50" t="n"/>
      <c r="F325" s="51" t="n"/>
      <c r="G325" s="52" t="n"/>
      <c r="H325" s="53" t="n"/>
      <c r="I325" s="54">
        <f>IF(OR(G325="",G325=0),"",H325/G325)</f>
        <v/>
      </c>
      <c r="J325" s="55">
        <f>IF(E325="","",IFERROR(VLOOKUP(E325,Listas!$A$2:$B$12,2,FALSE),""))</f>
        <v/>
      </c>
      <c r="K325" s="56">
        <f>IF(B325="","",DATE(YEAR(B325),MONTH(B325),1))</f>
        <v/>
      </c>
      <c r="L325" s="50" t="n"/>
      <c r="M325" s="57" t="n"/>
      <c r="N325" s="50" t="n"/>
    </row>
    <row r="326">
      <c r="B326" s="49" t="n"/>
      <c r="C326" s="50" t="n"/>
      <c r="D326" s="50" t="n"/>
      <c r="E326" s="50" t="n"/>
      <c r="F326" s="51" t="n"/>
      <c r="G326" s="52" t="n"/>
      <c r="H326" s="53" t="n"/>
      <c r="I326" s="54">
        <f>IF(OR(G326="",G326=0),"",H326/G326)</f>
        <v/>
      </c>
      <c r="J326" s="55">
        <f>IF(E326="","",IFERROR(VLOOKUP(E326,Listas!$A$2:$B$12,2,FALSE),""))</f>
        <v/>
      </c>
      <c r="K326" s="56">
        <f>IF(B326="","",DATE(YEAR(B326),MONTH(B326),1))</f>
        <v/>
      </c>
      <c r="L326" s="50" t="n"/>
      <c r="M326" s="57" t="n"/>
      <c r="N326" s="50" t="n"/>
    </row>
    <row r="327">
      <c r="B327" s="49" t="n"/>
      <c r="C327" s="50" t="n"/>
      <c r="D327" s="50" t="n"/>
      <c r="E327" s="50" t="n"/>
      <c r="F327" s="51" t="n"/>
      <c r="G327" s="52" t="n"/>
      <c r="H327" s="53" t="n"/>
      <c r="I327" s="54">
        <f>IF(OR(G327="",G327=0),"",H327/G327)</f>
        <v/>
      </c>
      <c r="J327" s="55">
        <f>IF(E327="","",IFERROR(VLOOKUP(E327,Listas!$A$2:$B$12,2,FALSE),""))</f>
        <v/>
      </c>
      <c r="K327" s="56">
        <f>IF(B327="","",DATE(YEAR(B327),MONTH(B327),1))</f>
        <v/>
      </c>
      <c r="L327" s="50" t="n"/>
      <c r="M327" s="57" t="n"/>
      <c r="N327" s="50" t="n"/>
    </row>
    <row r="328">
      <c r="B328" s="49" t="n"/>
      <c r="C328" s="50" t="n"/>
      <c r="D328" s="50" t="n"/>
      <c r="E328" s="50" t="n"/>
      <c r="F328" s="51" t="n"/>
      <c r="G328" s="52" t="n"/>
      <c r="H328" s="53" t="n"/>
      <c r="I328" s="54">
        <f>IF(OR(G328="",G328=0),"",H328/G328)</f>
        <v/>
      </c>
      <c r="J328" s="55">
        <f>IF(E328="","",IFERROR(VLOOKUP(E328,Listas!$A$2:$B$12,2,FALSE),""))</f>
        <v/>
      </c>
      <c r="K328" s="56">
        <f>IF(B328="","",DATE(YEAR(B328),MONTH(B328),1))</f>
        <v/>
      </c>
      <c r="L328" s="50" t="n"/>
      <c r="M328" s="57" t="n"/>
      <c r="N328" s="50" t="n"/>
    </row>
    <row r="329">
      <c r="B329" s="49" t="n"/>
      <c r="C329" s="50" t="n"/>
      <c r="D329" s="50" t="n"/>
      <c r="E329" s="50" t="n"/>
      <c r="F329" s="51" t="n"/>
      <c r="G329" s="52" t="n"/>
      <c r="H329" s="53" t="n"/>
      <c r="I329" s="54">
        <f>IF(OR(G329="",G329=0),"",H329/G329)</f>
        <v/>
      </c>
      <c r="J329" s="55">
        <f>IF(E329="","",IFERROR(VLOOKUP(E329,Listas!$A$2:$B$12,2,FALSE),""))</f>
        <v/>
      </c>
      <c r="K329" s="56">
        <f>IF(B329="","",DATE(YEAR(B329),MONTH(B329),1))</f>
        <v/>
      </c>
      <c r="L329" s="50" t="n"/>
      <c r="M329" s="57" t="n"/>
      <c r="N329" s="50" t="n"/>
    </row>
    <row r="330">
      <c r="B330" s="49" t="n"/>
      <c r="C330" s="50" t="n"/>
      <c r="D330" s="50" t="n"/>
      <c r="E330" s="50" t="n"/>
      <c r="F330" s="51" t="n"/>
      <c r="G330" s="52" t="n"/>
      <c r="H330" s="53" t="n"/>
      <c r="I330" s="54">
        <f>IF(OR(G330="",G330=0),"",H330/G330)</f>
        <v/>
      </c>
      <c r="J330" s="55">
        <f>IF(E330="","",IFERROR(VLOOKUP(E330,Listas!$A$2:$B$12,2,FALSE),""))</f>
        <v/>
      </c>
      <c r="K330" s="56">
        <f>IF(B330="","",DATE(YEAR(B330),MONTH(B330),1))</f>
        <v/>
      </c>
      <c r="L330" s="50" t="n"/>
      <c r="M330" s="57" t="n"/>
      <c r="N330" s="50" t="n"/>
    </row>
    <row r="331">
      <c r="B331" s="49" t="n"/>
      <c r="C331" s="50" t="n"/>
      <c r="D331" s="50" t="n"/>
      <c r="E331" s="50" t="n"/>
      <c r="F331" s="51" t="n"/>
      <c r="G331" s="52" t="n"/>
      <c r="H331" s="53" t="n"/>
      <c r="I331" s="54">
        <f>IF(OR(G331="",G331=0),"",H331/G331)</f>
        <v/>
      </c>
      <c r="J331" s="55">
        <f>IF(E331="","",IFERROR(VLOOKUP(E331,Listas!$A$2:$B$12,2,FALSE),""))</f>
        <v/>
      </c>
      <c r="K331" s="56">
        <f>IF(B331="","",DATE(YEAR(B331),MONTH(B331),1))</f>
        <v/>
      </c>
      <c r="L331" s="50" t="n"/>
      <c r="M331" s="57" t="n"/>
      <c r="N331" s="50" t="n"/>
    </row>
    <row r="332">
      <c r="B332" s="49" t="n"/>
      <c r="C332" s="50" t="n"/>
      <c r="D332" s="50" t="n"/>
      <c r="E332" s="50" t="n"/>
      <c r="F332" s="51" t="n"/>
      <c r="G332" s="52" t="n"/>
      <c r="H332" s="53" t="n"/>
      <c r="I332" s="54">
        <f>IF(OR(G332="",G332=0),"",H332/G332)</f>
        <v/>
      </c>
      <c r="J332" s="55">
        <f>IF(E332="","",IFERROR(VLOOKUP(E332,Listas!$A$2:$B$12,2,FALSE),""))</f>
        <v/>
      </c>
      <c r="K332" s="56">
        <f>IF(B332="","",DATE(YEAR(B332),MONTH(B332),1))</f>
        <v/>
      </c>
      <c r="L332" s="50" t="n"/>
      <c r="M332" s="57" t="n"/>
      <c r="N332" s="50" t="n"/>
    </row>
    <row r="333">
      <c r="B333" s="49" t="n"/>
      <c r="C333" s="50" t="n"/>
      <c r="D333" s="50" t="n"/>
      <c r="E333" s="50" t="n"/>
      <c r="F333" s="51" t="n"/>
      <c r="G333" s="52" t="n"/>
      <c r="H333" s="53" t="n"/>
      <c r="I333" s="54">
        <f>IF(OR(G333="",G333=0),"",H333/G333)</f>
        <v/>
      </c>
      <c r="J333" s="55">
        <f>IF(E333="","",IFERROR(VLOOKUP(E333,Listas!$A$2:$B$12,2,FALSE),""))</f>
        <v/>
      </c>
      <c r="K333" s="56">
        <f>IF(B333="","",DATE(YEAR(B333),MONTH(B333),1))</f>
        <v/>
      </c>
      <c r="L333" s="50" t="n"/>
      <c r="M333" s="57" t="n"/>
      <c r="N333" s="50" t="n"/>
    </row>
    <row r="334">
      <c r="B334" s="49" t="n"/>
      <c r="C334" s="50" t="n"/>
      <c r="D334" s="50" t="n"/>
      <c r="E334" s="50" t="n"/>
      <c r="F334" s="51" t="n"/>
      <c r="G334" s="52" t="n"/>
      <c r="H334" s="53" t="n"/>
      <c r="I334" s="54">
        <f>IF(OR(G334="",G334=0),"",H334/G334)</f>
        <v/>
      </c>
      <c r="J334" s="55">
        <f>IF(E334="","",IFERROR(VLOOKUP(E334,Listas!$A$2:$B$12,2,FALSE),""))</f>
        <v/>
      </c>
      <c r="K334" s="56">
        <f>IF(B334="","",DATE(YEAR(B334),MONTH(B334),1))</f>
        <v/>
      </c>
      <c r="L334" s="50" t="n"/>
      <c r="M334" s="57" t="n"/>
      <c r="N334" s="50" t="n"/>
    </row>
    <row r="335">
      <c r="B335" s="49" t="n"/>
      <c r="C335" s="50" t="n"/>
      <c r="D335" s="50" t="n"/>
      <c r="E335" s="50" t="n"/>
      <c r="F335" s="51" t="n"/>
      <c r="G335" s="52" t="n"/>
      <c r="H335" s="53" t="n"/>
      <c r="I335" s="54">
        <f>IF(OR(G335="",G335=0),"",H335/G335)</f>
        <v/>
      </c>
      <c r="J335" s="55">
        <f>IF(E335="","",IFERROR(VLOOKUP(E335,Listas!$A$2:$B$12,2,FALSE),""))</f>
        <v/>
      </c>
      <c r="K335" s="56">
        <f>IF(B335="","",DATE(YEAR(B335),MONTH(B335),1))</f>
        <v/>
      </c>
      <c r="L335" s="50" t="n"/>
      <c r="M335" s="57" t="n"/>
      <c r="N335" s="50" t="n"/>
    </row>
    <row r="336">
      <c r="B336" s="49" t="n"/>
      <c r="C336" s="50" t="n"/>
      <c r="D336" s="50" t="n"/>
      <c r="E336" s="50" t="n"/>
      <c r="F336" s="51" t="n"/>
      <c r="G336" s="52" t="n"/>
      <c r="H336" s="53" t="n"/>
      <c r="I336" s="54">
        <f>IF(OR(G336="",G336=0),"",H336/G336)</f>
        <v/>
      </c>
      <c r="J336" s="55">
        <f>IF(E336="","",IFERROR(VLOOKUP(E336,Listas!$A$2:$B$12,2,FALSE),""))</f>
        <v/>
      </c>
      <c r="K336" s="56">
        <f>IF(B336="","",DATE(YEAR(B336),MONTH(B336),1))</f>
        <v/>
      </c>
      <c r="L336" s="50" t="n"/>
      <c r="M336" s="57" t="n"/>
      <c r="N336" s="50" t="n"/>
    </row>
    <row r="337">
      <c r="B337" s="49" t="n"/>
      <c r="C337" s="50" t="n"/>
      <c r="D337" s="50" t="n"/>
      <c r="E337" s="50" t="n"/>
      <c r="F337" s="51" t="n"/>
      <c r="G337" s="52" t="n"/>
      <c r="H337" s="53" t="n"/>
      <c r="I337" s="54">
        <f>IF(OR(G337="",G337=0),"",H337/G337)</f>
        <v/>
      </c>
      <c r="J337" s="55">
        <f>IF(E337="","",IFERROR(VLOOKUP(E337,Listas!$A$2:$B$12,2,FALSE),""))</f>
        <v/>
      </c>
      <c r="K337" s="56">
        <f>IF(B337="","",DATE(YEAR(B337),MONTH(B337),1))</f>
        <v/>
      </c>
      <c r="L337" s="50" t="n"/>
      <c r="M337" s="57" t="n"/>
      <c r="N337" s="50" t="n"/>
    </row>
    <row r="338">
      <c r="B338" s="49" t="n"/>
      <c r="C338" s="50" t="n"/>
      <c r="D338" s="50" t="n"/>
      <c r="E338" s="50" t="n"/>
      <c r="F338" s="51" t="n"/>
      <c r="G338" s="52" t="n"/>
      <c r="H338" s="53" t="n"/>
      <c r="I338" s="54">
        <f>IF(OR(G338="",G338=0),"",H338/G338)</f>
        <v/>
      </c>
      <c r="J338" s="55">
        <f>IF(E338="","",IFERROR(VLOOKUP(E338,Listas!$A$2:$B$12,2,FALSE),""))</f>
        <v/>
      </c>
      <c r="K338" s="56">
        <f>IF(B338="","",DATE(YEAR(B338),MONTH(B338),1))</f>
        <v/>
      </c>
      <c r="L338" s="50" t="n"/>
      <c r="M338" s="57" t="n"/>
      <c r="N338" s="50" t="n"/>
    </row>
    <row r="339">
      <c r="B339" s="49" t="n"/>
      <c r="C339" s="50" t="n"/>
      <c r="D339" s="50" t="n"/>
      <c r="E339" s="50" t="n"/>
      <c r="F339" s="51" t="n"/>
      <c r="G339" s="52" t="n"/>
      <c r="H339" s="53" t="n"/>
      <c r="I339" s="54">
        <f>IF(OR(G339="",G339=0),"",H339/G339)</f>
        <v/>
      </c>
      <c r="J339" s="55">
        <f>IF(E339="","",IFERROR(VLOOKUP(E339,Listas!$A$2:$B$12,2,FALSE),""))</f>
        <v/>
      </c>
      <c r="K339" s="56">
        <f>IF(B339="","",DATE(YEAR(B339),MONTH(B339),1))</f>
        <v/>
      </c>
      <c r="L339" s="50" t="n"/>
      <c r="M339" s="57" t="n"/>
      <c r="N339" s="50" t="n"/>
    </row>
    <row r="340">
      <c r="B340" s="49" t="n"/>
      <c r="C340" s="50" t="n"/>
      <c r="D340" s="50" t="n"/>
      <c r="E340" s="50" t="n"/>
      <c r="F340" s="51" t="n"/>
      <c r="G340" s="52" t="n"/>
      <c r="H340" s="53" t="n"/>
      <c r="I340" s="54">
        <f>IF(OR(G340="",G340=0),"",H340/G340)</f>
        <v/>
      </c>
      <c r="J340" s="55">
        <f>IF(E340="","",IFERROR(VLOOKUP(E340,Listas!$A$2:$B$12,2,FALSE),""))</f>
        <v/>
      </c>
      <c r="K340" s="56">
        <f>IF(B340="","",DATE(YEAR(B340),MONTH(B340),1))</f>
        <v/>
      </c>
      <c r="L340" s="50" t="n"/>
      <c r="M340" s="57" t="n"/>
      <c r="N340" s="50" t="n"/>
    </row>
    <row r="341">
      <c r="B341" s="49" t="n"/>
      <c r="C341" s="50" t="n"/>
      <c r="D341" s="50" t="n"/>
      <c r="E341" s="50" t="n"/>
      <c r="F341" s="51" t="n"/>
      <c r="G341" s="52" t="n"/>
      <c r="H341" s="53" t="n"/>
      <c r="I341" s="54">
        <f>IF(OR(G341="",G341=0),"",H341/G341)</f>
        <v/>
      </c>
      <c r="J341" s="55">
        <f>IF(E341="","",IFERROR(VLOOKUP(E341,Listas!$A$2:$B$12,2,FALSE),""))</f>
        <v/>
      </c>
      <c r="K341" s="56">
        <f>IF(B341="","",DATE(YEAR(B341),MONTH(B341),1))</f>
        <v/>
      </c>
      <c r="L341" s="50" t="n"/>
      <c r="M341" s="57" t="n"/>
      <c r="N341" s="50" t="n"/>
    </row>
    <row r="342">
      <c r="B342" s="49" t="n"/>
      <c r="C342" s="50" t="n"/>
      <c r="D342" s="50" t="n"/>
      <c r="E342" s="50" t="n"/>
      <c r="F342" s="51" t="n"/>
      <c r="G342" s="52" t="n"/>
      <c r="H342" s="53" t="n"/>
      <c r="I342" s="54">
        <f>IF(OR(G342="",G342=0),"",H342/G342)</f>
        <v/>
      </c>
      <c r="J342" s="55">
        <f>IF(E342="","",IFERROR(VLOOKUP(E342,Listas!$A$2:$B$12,2,FALSE),""))</f>
        <v/>
      </c>
      <c r="K342" s="56">
        <f>IF(B342="","",DATE(YEAR(B342),MONTH(B342),1))</f>
        <v/>
      </c>
      <c r="L342" s="50" t="n"/>
      <c r="M342" s="57" t="n"/>
      <c r="N342" s="50" t="n"/>
    </row>
    <row r="343">
      <c r="B343" s="49" t="n"/>
      <c r="C343" s="50" t="n"/>
      <c r="D343" s="50" t="n"/>
      <c r="E343" s="50" t="n"/>
      <c r="F343" s="51" t="n"/>
      <c r="G343" s="52" t="n"/>
      <c r="H343" s="53" t="n"/>
      <c r="I343" s="54">
        <f>IF(OR(G343="",G343=0),"",H343/G343)</f>
        <v/>
      </c>
      <c r="J343" s="55">
        <f>IF(E343="","",IFERROR(VLOOKUP(E343,Listas!$A$2:$B$12,2,FALSE),""))</f>
        <v/>
      </c>
      <c r="K343" s="56">
        <f>IF(B343="","",DATE(YEAR(B343),MONTH(B343),1))</f>
        <v/>
      </c>
      <c r="L343" s="50" t="n"/>
      <c r="M343" s="57" t="n"/>
      <c r="N343" s="50" t="n"/>
    </row>
    <row r="344">
      <c r="B344" s="49" t="n"/>
      <c r="C344" s="50" t="n"/>
      <c r="D344" s="50" t="n"/>
      <c r="E344" s="50" t="n"/>
      <c r="F344" s="51" t="n"/>
      <c r="G344" s="52" t="n"/>
      <c r="H344" s="53" t="n"/>
      <c r="I344" s="54">
        <f>IF(OR(G344="",G344=0),"",H344/G344)</f>
        <v/>
      </c>
      <c r="J344" s="55">
        <f>IF(E344="","",IFERROR(VLOOKUP(E344,Listas!$A$2:$B$12,2,FALSE),""))</f>
        <v/>
      </c>
      <c r="K344" s="56">
        <f>IF(B344="","",DATE(YEAR(B344),MONTH(B344),1))</f>
        <v/>
      </c>
      <c r="L344" s="50" t="n"/>
      <c r="M344" s="57" t="n"/>
      <c r="N344" s="50" t="n"/>
    </row>
    <row r="345">
      <c r="B345" s="49" t="n"/>
      <c r="C345" s="50" t="n"/>
      <c r="D345" s="50" t="n"/>
      <c r="E345" s="50" t="n"/>
      <c r="F345" s="51" t="n"/>
      <c r="G345" s="52" t="n"/>
      <c r="H345" s="53" t="n"/>
      <c r="I345" s="54">
        <f>IF(OR(G345="",G345=0),"",H345/G345)</f>
        <v/>
      </c>
      <c r="J345" s="55">
        <f>IF(E345="","",IFERROR(VLOOKUP(E345,Listas!$A$2:$B$12,2,FALSE),""))</f>
        <v/>
      </c>
      <c r="K345" s="56">
        <f>IF(B345="","",DATE(YEAR(B345),MONTH(B345),1))</f>
        <v/>
      </c>
      <c r="L345" s="50" t="n"/>
      <c r="M345" s="57" t="n"/>
      <c r="N345" s="50" t="n"/>
    </row>
    <row r="346">
      <c r="B346" s="49" t="n"/>
      <c r="C346" s="50" t="n"/>
      <c r="D346" s="50" t="n"/>
      <c r="E346" s="50" t="n"/>
      <c r="F346" s="51" t="n"/>
      <c r="G346" s="52" t="n"/>
      <c r="H346" s="53" t="n"/>
      <c r="I346" s="54">
        <f>IF(OR(G346="",G346=0),"",H346/G346)</f>
        <v/>
      </c>
      <c r="J346" s="55">
        <f>IF(E346="","",IFERROR(VLOOKUP(E346,Listas!$A$2:$B$12,2,FALSE),""))</f>
        <v/>
      </c>
      <c r="K346" s="56">
        <f>IF(B346="","",DATE(YEAR(B346),MONTH(B346),1))</f>
        <v/>
      </c>
      <c r="L346" s="50" t="n"/>
      <c r="M346" s="57" t="n"/>
      <c r="N346" s="50" t="n"/>
    </row>
    <row r="347">
      <c r="B347" s="49" t="n"/>
      <c r="C347" s="50" t="n"/>
      <c r="D347" s="50" t="n"/>
      <c r="E347" s="50" t="n"/>
      <c r="F347" s="51" t="n"/>
      <c r="G347" s="52" t="n"/>
      <c r="H347" s="53" t="n"/>
      <c r="I347" s="54">
        <f>IF(OR(G347="",G347=0),"",H347/G347)</f>
        <v/>
      </c>
      <c r="J347" s="55">
        <f>IF(E347="","",IFERROR(VLOOKUP(E347,Listas!$A$2:$B$12,2,FALSE),""))</f>
        <v/>
      </c>
      <c r="K347" s="56">
        <f>IF(B347="","",DATE(YEAR(B347),MONTH(B347),1))</f>
        <v/>
      </c>
      <c r="L347" s="50" t="n"/>
      <c r="M347" s="57" t="n"/>
      <c r="N347" s="50" t="n"/>
    </row>
    <row r="348">
      <c r="B348" s="49" t="n"/>
      <c r="C348" s="50" t="n"/>
      <c r="D348" s="50" t="n"/>
      <c r="E348" s="50" t="n"/>
      <c r="F348" s="51" t="n"/>
      <c r="G348" s="52" t="n"/>
      <c r="H348" s="53" t="n"/>
      <c r="I348" s="54">
        <f>IF(OR(G348="",G348=0),"",H348/G348)</f>
        <v/>
      </c>
      <c r="J348" s="55">
        <f>IF(E348="","",IFERROR(VLOOKUP(E348,Listas!$A$2:$B$12,2,FALSE),""))</f>
        <v/>
      </c>
      <c r="K348" s="56">
        <f>IF(B348="","",DATE(YEAR(B348),MONTH(B348),1))</f>
        <v/>
      </c>
      <c r="L348" s="50" t="n"/>
      <c r="M348" s="57" t="n"/>
      <c r="N348" s="50" t="n"/>
    </row>
    <row r="349">
      <c r="B349" s="49" t="n"/>
      <c r="C349" s="50" t="n"/>
      <c r="D349" s="50" t="n"/>
      <c r="E349" s="50" t="n"/>
      <c r="F349" s="51" t="n"/>
      <c r="G349" s="52" t="n"/>
      <c r="H349" s="53" t="n"/>
      <c r="I349" s="54">
        <f>IF(OR(G349="",G349=0),"",H349/G349)</f>
        <v/>
      </c>
      <c r="J349" s="55">
        <f>IF(E349="","",IFERROR(VLOOKUP(E349,Listas!$A$2:$B$12,2,FALSE),""))</f>
        <v/>
      </c>
      <c r="K349" s="56">
        <f>IF(B349="","",DATE(YEAR(B349),MONTH(B349),1))</f>
        <v/>
      </c>
      <c r="L349" s="50" t="n"/>
      <c r="M349" s="57" t="n"/>
      <c r="N349" s="50" t="n"/>
    </row>
    <row r="350">
      <c r="B350" s="49" t="n"/>
      <c r="C350" s="50" t="n"/>
      <c r="D350" s="50" t="n"/>
      <c r="E350" s="50" t="n"/>
      <c r="F350" s="51" t="n"/>
      <c r="G350" s="52" t="n"/>
      <c r="H350" s="53" t="n"/>
      <c r="I350" s="54">
        <f>IF(OR(G350="",G350=0),"",H350/G350)</f>
        <v/>
      </c>
      <c r="J350" s="55">
        <f>IF(E350="","",IFERROR(VLOOKUP(E350,Listas!$A$2:$B$12,2,FALSE),""))</f>
        <v/>
      </c>
      <c r="K350" s="56">
        <f>IF(B350="","",DATE(YEAR(B350),MONTH(B350),1))</f>
        <v/>
      </c>
      <c r="L350" s="50" t="n"/>
      <c r="M350" s="57" t="n"/>
      <c r="N350" s="50" t="n"/>
    </row>
    <row r="351">
      <c r="B351" s="49" t="n"/>
      <c r="C351" s="50" t="n"/>
      <c r="D351" s="50" t="n"/>
      <c r="E351" s="50" t="n"/>
      <c r="F351" s="51" t="n"/>
      <c r="G351" s="52" t="n"/>
      <c r="H351" s="53" t="n"/>
      <c r="I351" s="54">
        <f>IF(OR(G351="",G351=0),"",H351/G351)</f>
        <v/>
      </c>
      <c r="J351" s="55">
        <f>IF(E351="","",IFERROR(VLOOKUP(E351,Listas!$A$2:$B$12,2,FALSE),""))</f>
        <v/>
      </c>
      <c r="K351" s="56">
        <f>IF(B351="","",DATE(YEAR(B351),MONTH(B351),1))</f>
        <v/>
      </c>
      <c r="L351" s="50" t="n"/>
      <c r="M351" s="57" t="n"/>
      <c r="N351" s="50" t="n"/>
    </row>
    <row r="352">
      <c r="B352" s="49" t="n"/>
      <c r="C352" s="50" t="n"/>
      <c r="D352" s="50" t="n"/>
      <c r="E352" s="50" t="n"/>
      <c r="F352" s="51" t="n"/>
      <c r="G352" s="52" t="n"/>
      <c r="H352" s="53" t="n"/>
      <c r="I352" s="54">
        <f>IF(OR(G352="",G352=0),"",H352/G352)</f>
        <v/>
      </c>
      <c r="J352" s="55">
        <f>IF(E352="","",IFERROR(VLOOKUP(E352,Listas!$A$2:$B$12,2,FALSE),""))</f>
        <v/>
      </c>
      <c r="K352" s="56">
        <f>IF(B352="","",DATE(YEAR(B352),MONTH(B352),1))</f>
        <v/>
      </c>
      <c r="L352" s="50" t="n"/>
      <c r="M352" s="57" t="n"/>
      <c r="N352" s="50" t="n"/>
    </row>
    <row r="353">
      <c r="B353" s="49" t="n"/>
      <c r="C353" s="50" t="n"/>
      <c r="D353" s="50" t="n"/>
      <c r="E353" s="50" t="n"/>
      <c r="F353" s="51" t="n"/>
      <c r="G353" s="52" t="n"/>
      <c r="H353" s="53" t="n"/>
      <c r="I353" s="54">
        <f>IF(OR(G353="",G353=0),"",H353/G353)</f>
        <v/>
      </c>
      <c r="J353" s="55">
        <f>IF(E353="","",IFERROR(VLOOKUP(E353,Listas!$A$2:$B$12,2,FALSE),""))</f>
        <v/>
      </c>
      <c r="K353" s="56">
        <f>IF(B353="","",DATE(YEAR(B353),MONTH(B353),1))</f>
        <v/>
      </c>
      <c r="L353" s="50" t="n"/>
      <c r="M353" s="57" t="n"/>
      <c r="N353" s="50" t="n"/>
    </row>
    <row r="354">
      <c r="B354" s="49" t="n"/>
      <c r="C354" s="50" t="n"/>
      <c r="D354" s="50" t="n"/>
      <c r="E354" s="50" t="n"/>
      <c r="F354" s="51" t="n"/>
      <c r="G354" s="52" t="n"/>
      <c r="H354" s="53" t="n"/>
      <c r="I354" s="54">
        <f>IF(OR(G354="",G354=0),"",H354/G354)</f>
        <v/>
      </c>
      <c r="J354" s="55">
        <f>IF(E354="","",IFERROR(VLOOKUP(E354,Listas!$A$2:$B$12,2,FALSE),""))</f>
        <v/>
      </c>
      <c r="K354" s="56">
        <f>IF(B354="","",DATE(YEAR(B354),MONTH(B354),1))</f>
        <v/>
      </c>
      <c r="L354" s="50" t="n"/>
      <c r="M354" s="57" t="n"/>
      <c r="N354" s="50" t="n"/>
    </row>
    <row r="355">
      <c r="B355" s="49" t="n"/>
      <c r="C355" s="50" t="n"/>
      <c r="D355" s="50" t="n"/>
      <c r="E355" s="50" t="n"/>
      <c r="F355" s="51" t="n"/>
      <c r="G355" s="52" t="n"/>
      <c r="H355" s="53" t="n"/>
      <c r="I355" s="54">
        <f>IF(OR(G355="",G355=0),"",H355/G355)</f>
        <v/>
      </c>
      <c r="J355" s="55">
        <f>IF(E355="","",IFERROR(VLOOKUP(E355,Listas!$A$2:$B$12,2,FALSE),""))</f>
        <v/>
      </c>
      <c r="K355" s="56">
        <f>IF(B355="","",DATE(YEAR(B355),MONTH(B355),1))</f>
        <v/>
      </c>
      <c r="L355" s="50" t="n"/>
      <c r="M355" s="57" t="n"/>
      <c r="N355" s="50" t="n"/>
    </row>
    <row r="356">
      <c r="B356" s="49" t="n"/>
      <c r="C356" s="50" t="n"/>
      <c r="D356" s="50" t="n"/>
      <c r="E356" s="50" t="n"/>
      <c r="F356" s="51" t="n"/>
      <c r="G356" s="52" t="n"/>
      <c r="H356" s="53" t="n"/>
      <c r="I356" s="54">
        <f>IF(OR(G356="",G356=0),"",H356/G356)</f>
        <v/>
      </c>
      <c r="J356" s="55">
        <f>IF(E356="","",IFERROR(VLOOKUP(E356,Listas!$A$2:$B$12,2,FALSE),""))</f>
        <v/>
      </c>
      <c r="K356" s="56">
        <f>IF(B356="","",DATE(YEAR(B356),MONTH(B356),1))</f>
        <v/>
      </c>
      <c r="L356" s="50" t="n"/>
      <c r="M356" s="57" t="n"/>
      <c r="N356" s="50" t="n"/>
    </row>
    <row r="357">
      <c r="B357" s="49" t="n"/>
      <c r="C357" s="50" t="n"/>
      <c r="D357" s="50" t="n"/>
      <c r="E357" s="50" t="n"/>
      <c r="F357" s="51" t="n"/>
      <c r="G357" s="52" t="n"/>
      <c r="H357" s="53" t="n"/>
      <c r="I357" s="54">
        <f>IF(OR(G357="",G357=0),"",H357/G357)</f>
        <v/>
      </c>
      <c r="J357" s="55">
        <f>IF(E357="","",IFERROR(VLOOKUP(E357,Listas!$A$2:$B$12,2,FALSE),""))</f>
        <v/>
      </c>
      <c r="K357" s="56">
        <f>IF(B357="","",DATE(YEAR(B357),MONTH(B357),1))</f>
        <v/>
      </c>
      <c r="L357" s="50" t="n"/>
      <c r="M357" s="57" t="n"/>
      <c r="N357" s="50" t="n"/>
    </row>
    <row r="358">
      <c r="B358" s="49" t="n"/>
      <c r="C358" s="50" t="n"/>
      <c r="D358" s="50" t="n"/>
      <c r="E358" s="50" t="n"/>
      <c r="F358" s="51" t="n"/>
      <c r="G358" s="52" t="n"/>
      <c r="H358" s="53" t="n"/>
      <c r="I358" s="54">
        <f>IF(OR(G358="",G358=0),"",H358/G358)</f>
        <v/>
      </c>
      <c r="J358" s="55">
        <f>IF(E358="","",IFERROR(VLOOKUP(E358,Listas!$A$2:$B$12,2,FALSE),""))</f>
        <v/>
      </c>
      <c r="K358" s="56">
        <f>IF(B358="","",DATE(YEAR(B358),MONTH(B358),1))</f>
        <v/>
      </c>
      <c r="L358" s="50" t="n"/>
      <c r="M358" s="57" t="n"/>
      <c r="N358" s="50" t="n"/>
    </row>
    <row r="359">
      <c r="B359" s="49" t="n"/>
      <c r="C359" s="50" t="n"/>
      <c r="D359" s="50" t="n"/>
      <c r="E359" s="50" t="n"/>
      <c r="F359" s="51" t="n"/>
      <c r="G359" s="52" t="n"/>
      <c r="H359" s="53" t="n"/>
      <c r="I359" s="54">
        <f>IF(OR(G359="",G359=0),"",H359/G359)</f>
        <v/>
      </c>
      <c r="J359" s="55">
        <f>IF(E359="","",IFERROR(VLOOKUP(E359,Listas!$A$2:$B$12,2,FALSE),""))</f>
        <v/>
      </c>
      <c r="K359" s="56">
        <f>IF(B359="","",DATE(YEAR(B359),MONTH(B359),1))</f>
        <v/>
      </c>
      <c r="L359" s="50" t="n"/>
      <c r="M359" s="57" t="n"/>
      <c r="N359" s="50" t="n"/>
    </row>
    <row r="360">
      <c r="B360" s="49" t="n"/>
      <c r="C360" s="50" t="n"/>
      <c r="D360" s="50" t="n"/>
      <c r="E360" s="50" t="n"/>
      <c r="F360" s="51" t="n"/>
      <c r="G360" s="52" t="n"/>
      <c r="H360" s="53" t="n"/>
      <c r="I360" s="54">
        <f>IF(OR(G360="",G360=0),"",H360/G360)</f>
        <v/>
      </c>
      <c r="J360" s="55">
        <f>IF(E360="","",IFERROR(VLOOKUP(E360,Listas!$A$2:$B$12,2,FALSE),""))</f>
        <v/>
      </c>
      <c r="K360" s="56">
        <f>IF(B360="","",DATE(YEAR(B360),MONTH(B360),1))</f>
        <v/>
      </c>
      <c r="L360" s="50" t="n"/>
      <c r="M360" s="57" t="n"/>
      <c r="N360" s="50" t="n"/>
    </row>
    <row r="361">
      <c r="B361" s="49" t="n"/>
      <c r="C361" s="50" t="n"/>
      <c r="D361" s="50" t="n"/>
      <c r="E361" s="50" t="n"/>
      <c r="F361" s="51" t="n"/>
      <c r="G361" s="52" t="n"/>
      <c r="H361" s="53" t="n"/>
      <c r="I361" s="54">
        <f>IF(OR(G361="",G361=0),"",H361/G361)</f>
        <v/>
      </c>
      <c r="J361" s="55">
        <f>IF(E361="","",IFERROR(VLOOKUP(E361,Listas!$A$2:$B$12,2,FALSE),""))</f>
        <v/>
      </c>
      <c r="K361" s="56">
        <f>IF(B361="","",DATE(YEAR(B361),MONTH(B361),1))</f>
        <v/>
      </c>
      <c r="L361" s="50" t="n"/>
      <c r="M361" s="57" t="n"/>
      <c r="N361" s="50" t="n"/>
    </row>
    <row r="362">
      <c r="B362" s="49" t="n"/>
      <c r="C362" s="50" t="n"/>
      <c r="D362" s="50" t="n"/>
      <c r="E362" s="50" t="n"/>
      <c r="F362" s="51" t="n"/>
      <c r="G362" s="52" t="n"/>
      <c r="H362" s="53" t="n"/>
      <c r="I362" s="54">
        <f>IF(OR(G362="",G362=0),"",H362/G362)</f>
        <v/>
      </c>
      <c r="J362" s="55">
        <f>IF(E362="","",IFERROR(VLOOKUP(E362,Listas!$A$2:$B$12,2,FALSE),""))</f>
        <v/>
      </c>
      <c r="K362" s="56">
        <f>IF(B362="","",DATE(YEAR(B362),MONTH(B362),1))</f>
        <v/>
      </c>
      <c r="L362" s="50" t="n"/>
      <c r="M362" s="57" t="n"/>
      <c r="N362" s="50" t="n"/>
    </row>
    <row r="363">
      <c r="B363" s="49" t="n"/>
      <c r="C363" s="50" t="n"/>
      <c r="D363" s="50" t="n"/>
      <c r="E363" s="50" t="n"/>
      <c r="F363" s="51" t="n"/>
      <c r="G363" s="52" t="n"/>
      <c r="H363" s="53" t="n"/>
      <c r="I363" s="54">
        <f>IF(OR(G363="",G363=0),"",H363/G363)</f>
        <v/>
      </c>
      <c r="J363" s="55">
        <f>IF(E363="","",IFERROR(VLOOKUP(E363,Listas!$A$2:$B$12,2,FALSE),""))</f>
        <v/>
      </c>
      <c r="K363" s="56">
        <f>IF(B363="","",DATE(YEAR(B363),MONTH(B363),1))</f>
        <v/>
      </c>
      <c r="L363" s="50" t="n"/>
      <c r="M363" s="57" t="n"/>
      <c r="N363" s="50" t="n"/>
    </row>
    <row r="364">
      <c r="B364" s="49" t="n"/>
      <c r="C364" s="50" t="n"/>
      <c r="D364" s="50" t="n"/>
      <c r="E364" s="50" t="n"/>
      <c r="F364" s="51" t="n"/>
      <c r="G364" s="52" t="n"/>
      <c r="H364" s="53" t="n"/>
      <c r="I364" s="54">
        <f>IF(OR(G364="",G364=0),"",H364/G364)</f>
        <v/>
      </c>
      <c r="J364" s="55">
        <f>IF(E364="","",IFERROR(VLOOKUP(E364,Listas!$A$2:$B$12,2,FALSE),""))</f>
        <v/>
      </c>
      <c r="K364" s="56">
        <f>IF(B364="","",DATE(YEAR(B364),MONTH(B364),1))</f>
        <v/>
      </c>
      <c r="L364" s="50" t="n"/>
      <c r="M364" s="57" t="n"/>
      <c r="N364" s="50" t="n"/>
    </row>
    <row r="365">
      <c r="B365" s="49" t="n"/>
      <c r="C365" s="50" t="n"/>
      <c r="D365" s="50" t="n"/>
      <c r="E365" s="50" t="n"/>
      <c r="F365" s="51" t="n"/>
      <c r="G365" s="52" t="n"/>
      <c r="H365" s="53" t="n"/>
      <c r="I365" s="54">
        <f>IF(OR(G365="",G365=0),"",H365/G365)</f>
        <v/>
      </c>
      <c r="J365" s="55">
        <f>IF(E365="","",IFERROR(VLOOKUP(E365,Listas!$A$2:$B$12,2,FALSE),""))</f>
        <v/>
      </c>
      <c r="K365" s="56">
        <f>IF(B365="","",DATE(YEAR(B365),MONTH(B365),1))</f>
        <v/>
      </c>
      <c r="L365" s="50" t="n"/>
      <c r="M365" s="57" t="n"/>
      <c r="N365" s="50" t="n"/>
    </row>
    <row r="366">
      <c r="B366" s="49" t="n"/>
      <c r="C366" s="50" t="n"/>
      <c r="D366" s="50" t="n"/>
      <c r="E366" s="50" t="n"/>
      <c r="F366" s="51" t="n"/>
      <c r="G366" s="52" t="n"/>
      <c r="H366" s="53" t="n"/>
      <c r="I366" s="54">
        <f>IF(OR(G366="",G366=0),"",H366/G366)</f>
        <v/>
      </c>
      <c r="J366" s="55">
        <f>IF(E366="","",IFERROR(VLOOKUP(E366,Listas!$A$2:$B$12,2,FALSE),""))</f>
        <v/>
      </c>
      <c r="K366" s="56">
        <f>IF(B366="","",DATE(YEAR(B366),MONTH(B366),1))</f>
        <v/>
      </c>
      <c r="L366" s="50" t="n"/>
      <c r="M366" s="57" t="n"/>
      <c r="N366" s="50" t="n"/>
    </row>
    <row r="367">
      <c r="B367" s="49" t="n"/>
      <c r="C367" s="50" t="n"/>
      <c r="D367" s="50" t="n"/>
      <c r="E367" s="50" t="n"/>
      <c r="F367" s="51" t="n"/>
      <c r="G367" s="52" t="n"/>
      <c r="H367" s="53" t="n"/>
      <c r="I367" s="54">
        <f>IF(OR(G367="",G367=0),"",H367/G367)</f>
        <v/>
      </c>
      <c r="J367" s="55">
        <f>IF(E367="","",IFERROR(VLOOKUP(E367,Listas!$A$2:$B$12,2,FALSE),""))</f>
        <v/>
      </c>
      <c r="K367" s="56">
        <f>IF(B367="","",DATE(YEAR(B367),MONTH(B367),1))</f>
        <v/>
      </c>
      <c r="L367" s="50" t="n"/>
      <c r="M367" s="57" t="n"/>
      <c r="N367" s="50" t="n"/>
    </row>
    <row r="368">
      <c r="B368" s="49" t="n"/>
      <c r="C368" s="50" t="n"/>
      <c r="D368" s="50" t="n"/>
      <c r="E368" s="50" t="n"/>
      <c r="F368" s="51" t="n"/>
      <c r="G368" s="52" t="n"/>
      <c r="H368" s="53" t="n"/>
      <c r="I368" s="54">
        <f>IF(OR(G368="",G368=0),"",H368/G368)</f>
        <v/>
      </c>
      <c r="J368" s="55">
        <f>IF(E368="","",IFERROR(VLOOKUP(E368,Listas!$A$2:$B$12,2,FALSE),""))</f>
        <v/>
      </c>
      <c r="K368" s="56">
        <f>IF(B368="","",DATE(YEAR(B368),MONTH(B368),1))</f>
        <v/>
      </c>
      <c r="L368" s="50" t="n"/>
      <c r="M368" s="57" t="n"/>
      <c r="N368" s="50" t="n"/>
    </row>
    <row r="369">
      <c r="B369" s="49" t="n"/>
      <c r="C369" s="50" t="n"/>
      <c r="D369" s="50" t="n"/>
      <c r="E369" s="50" t="n"/>
      <c r="F369" s="51" t="n"/>
      <c r="G369" s="52" t="n"/>
      <c r="H369" s="53" t="n"/>
      <c r="I369" s="54">
        <f>IF(OR(G369="",G369=0),"",H369/G369)</f>
        <v/>
      </c>
      <c r="J369" s="55">
        <f>IF(E369="","",IFERROR(VLOOKUP(E369,Listas!$A$2:$B$12,2,FALSE),""))</f>
        <v/>
      </c>
      <c r="K369" s="56">
        <f>IF(B369="","",DATE(YEAR(B369),MONTH(B369),1))</f>
        <v/>
      </c>
      <c r="L369" s="50" t="n"/>
      <c r="M369" s="57" t="n"/>
      <c r="N369" s="50" t="n"/>
    </row>
    <row r="370">
      <c r="B370" s="49" t="n"/>
      <c r="C370" s="50" t="n"/>
      <c r="D370" s="50" t="n"/>
      <c r="E370" s="50" t="n"/>
      <c r="F370" s="51" t="n"/>
      <c r="G370" s="52" t="n"/>
      <c r="H370" s="53" t="n"/>
      <c r="I370" s="54">
        <f>IF(OR(G370="",G370=0),"",H370/G370)</f>
        <v/>
      </c>
      <c r="J370" s="55">
        <f>IF(E370="","",IFERROR(VLOOKUP(E370,Listas!$A$2:$B$12,2,FALSE),""))</f>
        <v/>
      </c>
      <c r="K370" s="56">
        <f>IF(B370="","",DATE(YEAR(B370),MONTH(B370),1))</f>
        <v/>
      </c>
      <c r="L370" s="50" t="n"/>
      <c r="M370" s="57" t="n"/>
      <c r="N370" s="50" t="n"/>
    </row>
    <row r="371">
      <c r="B371" s="49" t="n"/>
      <c r="C371" s="50" t="n"/>
      <c r="D371" s="50" t="n"/>
      <c r="E371" s="50" t="n"/>
      <c r="F371" s="51" t="n"/>
      <c r="G371" s="52" t="n"/>
      <c r="H371" s="53" t="n"/>
      <c r="I371" s="54">
        <f>IF(OR(G371="",G371=0),"",H371/G371)</f>
        <v/>
      </c>
      <c r="J371" s="55">
        <f>IF(E371="","",IFERROR(VLOOKUP(E371,Listas!$A$2:$B$12,2,FALSE),""))</f>
        <v/>
      </c>
      <c r="K371" s="56">
        <f>IF(B371="","",DATE(YEAR(B371),MONTH(B371),1))</f>
        <v/>
      </c>
      <c r="L371" s="50" t="n"/>
      <c r="M371" s="57" t="n"/>
      <c r="N371" s="50" t="n"/>
    </row>
    <row r="372">
      <c r="B372" s="49" t="n"/>
      <c r="C372" s="50" t="n"/>
      <c r="D372" s="50" t="n"/>
      <c r="E372" s="50" t="n"/>
      <c r="F372" s="51" t="n"/>
      <c r="G372" s="52" t="n"/>
      <c r="H372" s="53" t="n"/>
      <c r="I372" s="54">
        <f>IF(OR(G372="",G372=0),"",H372/G372)</f>
        <v/>
      </c>
      <c r="J372" s="55">
        <f>IF(E372="","",IFERROR(VLOOKUP(E372,Listas!$A$2:$B$12,2,FALSE),""))</f>
        <v/>
      </c>
      <c r="K372" s="56">
        <f>IF(B372="","",DATE(YEAR(B372),MONTH(B372),1))</f>
        <v/>
      </c>
      <c r="L372" s="50" t="n"/>
      <c r="M372" s="57" t="n"/>
      <c r="N372" s="50" t="n"/>
    </row>
    <row r="373">
      <c r="B373" s="49" t="n"/>
      <c r="C373" s="50" t="n"/>
      <c r="D373" s="50" t="n"/>
      <c r="E373" s="50" t="n"/>
      <c r="F373" s="51" t="n"/>
      <c r="G373" s="52" t="n"/>
      <c r="H373" s="53" t="n"/>
      <c r="I373" s="54">
        <f>IF(OR(G373="",G373=0),"",H373/G373)</f>
        <v/>
      </c>
      <c r="J373" s="55">
        <f>IF(E373="","",IFERROR(VLOOKUP(E373,Listas!$A$2:$B$12,2,FALSE),""))</f>
        <v/>
      </c>
      <c r="K373" s="56">
        <f>IF(B373="","",DATE(YEAR(B373),MONTH(B373),1))</f>
        <v/>
      </c>
      <c r="L373" s="50" t="n"/>
      <c r="M373" s="57" t="n"/>
      <c r="N373" s="50" t="n"/>
    </row>
    <row r="374">
      <c r="B374" s="49" t="n"/>
      <c r="C374" s="50" t="n"/>
      <c r="D374" s="50" t="n"/>
      <c r="E374" s="50" t="n"/>
      <c r="F374" s="51" t="n"/>
      <c r="G374" s="52" t="n"/>
      <c r="H374" s="53" t="n"/>
      <c r="I374" s="54">
        <f>IF(OR(G374="",G374=0),"",H374/G374)</f>
        <v/>
      </c>
      <c r="J374" s="55">
        <f>IF(E374="","",IFERROR(VLOOKUP(E374,Listas!$A$2:$B$12,2,FALSE),""))</f>
        <v/>
      </c>
      <c r="K374" s="56">
        <f>IF(B374="","",DATE(YEAR(B374),MONTH(B374),1))</f>
        <v/>
      </c>
      <c r="L374" s="50" t="n"/>
      <c r="M374" s="57" t="n"/>
      <c r="N374" s="50" t="n"/>
    </row>
    <row r="375">
      <c r="B375" s="49" t="n"/>
      <c r="C375" s="50" t="n"/>
      <c r="D375" s="50" t="n"/>
      <c r="E375" s="50" t="n"/>
      <c r="F375" s="51" t="n"/>
      <c r="G375" s="52" t="n"/>
      <c r="H375" s="53" t="n"/>
      <c r="I375" s="54">
        <f>IF(OR(G375="",G375=0),"",H375/G375)</f>
        <v/>
      </c>
      <c r="J375" s="55">
        <f>IF(E375="","",IFERROR(VLOOKUP(E375,Listas!$A$2:$B$12,2,FALSE),""))</f>
        <v/>
      </c>
      <c r="K375" s="56">
        <f>IF(B375="","",DATE(YEAR(B375),MONTH(B375),1))</f>
        <v/>
      </c>
      <c r="L375" s="50" t="n"/>
      <c r="M375" s="57" t="n"/>
      <c r="N375" s="50" t="n"/>
    </row>
    <row r="376">
      <c r="B376" s="49" t="n"/>
      <c r="C376" s="50" t="n"/>
      <c r="D376" s="50" t="n"/>
      <c r="E376" s="50" t="n"/>
      <c r="F376" s="51" t="n"/>
      <c r="G376" s="52" t="n"/>
      <c r="H376" s="53" t="n"/>
      <c r="I376" s="54">
        <f>IF(OR(G376="",G376=0),"",H376/G376)</f>
        <v/>
      </c>
      <c r="J376" s="55">
        <f>IF(E376="","",IFERROR(VLOOKUP(E376,Listas!$A$2:$B$12,2,FALSE),""))</f>
        <v/>
      </c>
      <c r="K376" s="56">
        <f>IF(B376="","",DATE(YEAR(B376),MONTH(B376),1))</f>
        <v/>
      </c>
      <c r="L376" s="50" t="n"/>
      <c r="M376" s="57" t="n"/>
      <c r="N376" s="50" t="n"/>
    </row>
    <row r="377">
      <c r="B377" s="49" t="n"/>
      <c r="C377" s="50" t="n"/>
      <c r="D377" s="50" t="n"/>
      <c r="E377" s="50" t="n"/>
      <c r="F377" s="51" t="n"/>
      <c r="G377" s="52" t="n"/>
      <c r="H377" s="53" t="n"/>
      <c r="I377" s="54">
        <f>IF(OR(G377="",G377=0),"",H377/G377)</f>
        <v/>
      </c>
      <c r="J377" s="55">
        <f>IF(E377="","",IFERROR(VLOOKUP(E377,Listas!$A$2:$B$12,2,FALSE),""))</f>
        <v/>
      </c>
      <c r="K377" s="56">
        <f>IF(B377="","",DATE(YEAR(B377),MONTH(B377),1))</f>
        <v/>
      </c>
      <c r="L377" s="50" t="n"/>
      <c r="M377" s="57" t="n"/>
      <c r="N377" s="50" t="n"/>
    </row>
    <row r="378">
      <c r="B378" s="49" t="n"/>
      <c r="C378" s="50" t="n"/>
      <c r="D378" s="50" t="n"/>
      <c r="E378" s="50" t="n"/>
      <c r="F378" s="51" t="n"/>
      <c r="G378" s="52" t="n"/>
      <c r="H378" s="53" t="n"/>
      <c r="I378" s="54">
        <f>IF(OR(G378="",G378=0),"",H378/G378)</f>
        <v/>
      </c>
      <c r="J378" s="55">
        <f>IF(E378="","",IFERROR(VLOOKUP(E378,Listas!$A$2:$B$12,2,FALSE),""))</f>
        <v/>
      </c>
      <c r="K378" s="56">
        <f>IF(B378="","",DATE(YEAR(B378),MONTH(B378),1))</f>
        <v/>
      </c>
      <c r="L378" s="50" t="n"/>
      <c r="M378" s="57" t="n"/>
      <c r="N378" s="50" t="n"/>
    </row>
    <row r="379">
      <c r="B379" s="49" t="n"/>
      <c r="C379" s="50" t="n"/>
      <c r="D379" s="50" t="n"/>
      <c r="E379" s="50" t="n"/>
      <c r="F379" s="51" t="n"/>
      <c r="G379" s="52" t="n"/>
      <c r="H379" s="53" t="n"/>
      <c r="I379" s="54">
        <f>IF(OR(G379="",G379=0),"",H379/G379)</f>
        <v/>
      </c>
      <c r="J379" s="55">
        <f>IF(E379="","",IFERROR(VLOOKUP(E379,Listas!$A$2:$B$12,2,FALSE),""))</f>
        <v/>
      </c>
      <c r="K379" s="56">
        <f>IF(B379="","",DATE(YEAR(B379),MONTH(B379),1))</f>
        <v/>
      </c>
      <c r="L379" s="50" t="n"/>
      <c r="M379" s="57" t="n"/>
      <c r="N379" s="50" t="n"/>
    </row>
    <row r="380">
      <c r="B380" s="49" t="n"/>
      <c r="C380" s="50" t="n"/>
      <c r="D380" s="50" t="n"/>
      <c r="E380" s="50" t="n"/>
      <c r="F380" s="51" t="n"/>
      <c r="G380" s="52" t="n"/>
      <c r="H380" s="53" t="n"/>
      <c r="I380" s="54">
        <f>IF(OR(G380="",G380=0),"",H380/G380)</f>
        <v/>
      </c>
      <c r="J380" s="55">
        <f>IF(E380="","",IFERROR(VLOOKUP(E380,Listas!$A$2:$B$12,2,FALSE),""))</f>
        <v/>
      </c>
      <c r="K380" s="56">
        <f>IF(B380="","",DATE(YEAR(B380),MONTH(B380),1))</f>
        <v/>
      </c>
      <c r="L380" s="50" t="n"/>
      <c r="M380" s="57" t="n"/>
      <c r="N380" s="50" t="n"/>
    </row>
    <row r="381">
      <c r="B381" s="49" t="n"/>
      <c r="C381" s="50" t="n"/>
      <c r="D381" s="50" t="n"/>
      <c r="E381" s="50" t="n"/>
      <c r="F381" s="51" t="n"/>
      <c r="G381" s="52" t="n"/>
      <c r="H381" s="53" t="n"/>
      <c r="I381" s="54">
        <f>IF(OR(G381="",G381=0),"",H381/G381)</f>
        <v/>
      </c>
      <c r="J381" s="55">
        <f>IF(E381="","",IFERROR(VLOOKUP(E381,Listas!$A$2:$B$12,2,FALSE),""))</f>
        <v/>
      </c>
      <c r="K381" s="56">
        <f>IF(B381="","",DATE(YEAR(B381),MONTH(B381),1))</f>
        <v/>
      </c>
      <c r="L381" s="50" t="n"/>
      <c r="M381" s="57" t="n"/>
      <c r="N381" s="50" t="n"/>
    </row>
    <row r="382">
      <c r="B382" s="49" t="n"/>
      <c r="C382" s="50" t="n"/>
      <c r="D382" s="50" t="n"/>
      <c r="E382" s="50" t="n"/>
      <c r="F382" s="51" t="n"/>
      <c r="G382" s="52" t="n"/>
      <c r="H382" s="53" t="n"/>
      <c r="I382" s="54">
        <f>IF(OR(G382="",G382=0),"",H382/G382)</f>
        <v/>
      </c>
      <c r="J382" s="55">
        <f>IF(E382="","",IFERROR(VLOOKUP(E382,Listas!$A$2:$B$12,2,FALSE),""))</f>
        <v/>
      </c>
      <c r="K382" s="56">
        <f>IF(B382="","",DATE(YEAR(B382),MONTH(B382),1))</f>
        <v/>
      </c>
      <c r="L382" s="50" t="n"/>
      <c r="M382" s="57" t="n"/>
      <c r="N382" s="50" t="n"/>
    </row>
    <row r="383">
      <c r="B383" s="49" t="n"/>
      <c r="C383" s="50" t="n"/>
      <c r="D383" s="50" t="n"/>
      <c r="E383" s="50" t="n"/>
      <c r="F383" s="51" t="n"/>
      <c r="G383" s="52" t="n"/>
      <c r="H383" s="53" t="n"/>
      <c r="I383" s="54">
        <f>IF(OR(G383="",G383=0),"",H383/G383)</f>
        <v/>
      </c>
      <c r="J383" s="55">
        <f>IF(E383="","",IFERROR(VLOOKUP(E383,Listas!$A$2:$B$12,2,FALSE),""))</f>
        <v/>
      </c>
      <c r="K383" s="56">
        <f>IF(B383="","",DATE(YEAR(B383),MONTH(B383),1))</f>
        <v/>
      </c>
      <c r="L383" s="50" t="n"/>
      <c r="M383" s="57" t="n"/>
      <c r="N383" s="50" t="n"/>
    </row>
    <row r="384">
      <c r="B384" s="49" t="n"/>
      <c r="C384" s="50" t="n"/>
      <c r="D384" s="50" t="n"/>
      <c r="E384" s="50" t="n"/>
      <c r="F384" s="51" t="n"/>
      <c r="G384" s="52" t="n"/>
      <c r="H384" s="53" t="n"/>
      <c r="I384" s="54">
        <f>IF(OR(G384="",G384=0),"",H384/G384)</f>
        <v/>
      </c>
      <c r="J384" s="55">
        <f>IF(E384="","",IFERROR(VLOOKUP(E384,Listas!$A$2:$B$12,2,FALSE),""))</f>
        <v/>
      </c>
      <c r="K384" s="56">
        <f>IF(B384="","",DATE(YEAR(B384),MONTH(B384),1))</f>
        <v/>
      </c>
      <c r="L384" s="50" t="n"/>
      <c r="M384" s="57" t="n"/>
      <c r="N384" s="50" t="n"/>
    </row>
    <row r="385">
      <c r="B385" s="49" t="n"/>
      <c r="C385" s="50" t="n"/>
      <c r="D385" s="50" t="n"/>
      <c r="E385" s="50" t="n"/>
      <c r="F385" s="51" t="n"/>
      <c r="G385" s="52" t="n"/>
      <c r="H385" s="53" t="n"/>
      <c r="I385" s="54">
        <f>IF(OR(G385="",G385=0),"",H385/G385)</f>
        <v/>
      </c>
      <c r="J385" s="55">
        <f>IF(E385="","",IFERROR(VLOOKUP(E385,Listas!$A$2:$B$12,2,FALSE),""))</f>
        <v/>
      </c>
      <c r="K385" s="56">
        <f>IF(B385="","",DATE(YEAR(B385),MONTH(B385),1))</f>
        <v/>
      </c>
      <c r="L385" s="50" t="n"/>
      <c r="M385" s="57" t="n"/>
      <c r="N385" s="50" t="n"/>
    </row>
    <row r="386">
      <c r="B386" s="49" t="n"/>
      <c r="C386" s="50" t="n"/>
      <c r="D386" s="50" t="n"/>
      <c r="E386" s="50" t="n"/>
      <c r="F386" s="51" t="n"/>
      <c r="G386" s="52" t="n"/>
      <c r="H386" s="53" t="n"/>
      <c r="I386" s="54">
        <f>IF(OR(G386="",G386=0),"",H386/G386)</f>
        <v/>
      </c>
      <c r="J386" s="55">
        <f>IF(E386="","",IFERROR(VLOOKUP(E386,Listas!$A$2:$B$12,2,FALSE),""))</f>
        <v/>
      </c>
      <c r="K386" s="56">
        <f>IF(B386="","",DATE(YEAR(B386),MONTH(B386),1))</f>
        <v/>
      </c>
      <c r="L386" s="50" t="n"/>
      <c r="M386" s="57" t="n"/>
      <c r="N386" s="50" t="n"/>
    </row>
    <row r="387">
      <c r="B387" s="49" t="n"/>
      <c r="C387" s="50" t="n"/>
      <c r="D387" s="50" t="n"/>
      <c r="E387" s="50" t="n"/>
      <c r="F387" s="51" t="n"/>
      <c r="G387" s="52" t="n"/>
      <c r="H387" s="53" t="n"/>
      <c r="I387" s="54">
        <f>IF(OR(G387="",G387=0),"",H387/G387)</f>
        <v/>
      </c>
      <c r="J387" s="55">
        <f>IF(E387="","",IFERROR(VLOOKUP(E387,Listas!$A$2:$B$12,2,FALSE),""))</f>
        <v/>
      </c>
      <c r="K387" s="56">
        <f>IF(B387="","",DATE(YEAR(B387),MONTH(B387),1))</f>
        <v/>
      </c>
      <c r="L387" s="50" t="n"/>
      <c r="M387" s="57" t="n"/>
      <c r="N387" s="50" t="n"/>
    </row>
    <row r="388">
      <c r="B388" s="49" t="n"/>
      <c r="C388" s="50" t="n"/>
      <c r="D388" s="50" t="n"/>
      <c r="E388" s="50" t="n"/>
      <c r="F388" s="51" t="n"/>
      <c r="G388" s="52" t="n"/>
      <c r="H388" s="53" t="n"/>
      <c r="I388" s="54">
        <f>IF(OR(G388="",G388=0),"",H388/G388)</f>
        <v/>
      </c>
      <c r="J388" s="55">
        <f>IF(E388="","",IFERROR(VLOOKUP(E388,Listas!$A$2:$B$12,2,FALSE),""))</f>
        <v/>
      </c>
      <c r="K388" s="56">
        <f>IF(B388="","",DATE(YEAR(B388),MONTH(B388),1))</f>
        <v/>
      </c>
      <c r="L388" s="50" t="n"/>
      <c r="M388" s="57" t="n"/>
      <c r="N388" s="50" t="n"/>
    </row>
    <row r="389">
      <c r="B389" s="49" t="n"/>
      <c r="C389" s="50" t="n"/>
      <c r="D389" s="50" t="n"/>
      <c r="E389" s="50" t="n"/>
      <c r="F389" s="51" t="n"/>
      <c r="G389" s="52" t="n"/>
      <c r="H389" s="53" t="n"/>
      <c r="I389" s="54">
        <f>IF(OR(G389="",G389=0),"",H389/G389)</f>
        <v/>
      </c>
      <c r="J389" s="55">
        <f>IF(E389="","",IFERROR(VLOOKUP(E389,Listas!$A$2:$B$12,2,FALSE),""))</f>
        <v/>
      </c>
      <c r="K389" s="56">
        <f>IF(B389="","",DATE(YEAR(B389),MONTH(B389),1))</f>
        <v/>
      </c>
      <c r="L389" s="50" t="n"/>
      <c r="M389" s="57" t="n"/>
      <c r="N389" s="50" t="n"/>
    </row>
    <row r="390">
      <c r="B390" s="49" t="n"/>
      <c r="C390" s="50" t="n"/>
      <c r="D390" s="50" t="n"/>
      <c r="E390" s="50" t="n"/>
      <c r="F390" s="51" t="n"/>
      <c r="G390" s="52" t="n"/>
      <c r="H390" s="53" t="n"/>
      <c r="I390" s="54">
        <f>IF(OR(G390="",G390=0),"",H390/G390)</f>
        <v/>
      </c>
      <c r="J390" s="55">
        <f>IF(E390="","",IFERROR(VLOOKUP(E390,Listas!$A$2:$B$12,2,FALSE),""))</f>
        <v/>
      </c>
      <c r="K390" s="56">
        <f>IF(B390="","",DATE(YEAR(B390),MONTH(B390),1))</f>
        <v/>
      </c>
      <c r="L390" s="50" t="n"/>
      <c r="M390" s="57" t="n"/>
      <c r="N390" s="50" t="n"/>
    </row>
    <row r="391">
      <c r="B391" s="49" t="n"/>
      <c r="C391" s="50" t="n"/>
      <c r="D391" s="50" t="n"/>
      <c r="E391" s="50" t="n"/>
      <c r="F391" s="51" t="n"/>
      <c r="G391" s="52" t="n"/>
      <c r="H391" s="53" t="n"/>
      <c r="I391" s="54">
        <f>IF(OR(G391="",G391=0),"",H391/G391)</f>
        <v/>
      </c>
      <c r="J391" s="55">
        <f>IF(E391="","",IFERROR(VLOOKUP(E391,Listas!$A$2:$B$12,2,FALSE),""))</f>
        <v/>
      </c>
      <c r="K391" s="56">
        <f>IF(B391="","",DATE(YEAR(B391),MONTH(B391),1))</f>
        <v/>
      </c>
      <c r="L391" s="50" t="n"/>
      <c r="M391" s="57" t="n"/>
      <c r="N391" s="50" t="n"/>
    </row>
    <row r="392">
      <c r="B392" s="49" t="n"/>
      <c r="C392" s="50" t="n"/>
      <c r="D392" s="50" t="n"/>
      <c r="E392" s="50" t="n"/>
      <c r="F392" s="51" t="n"/>
      <c r="G392" s="52" t="n"/>
      <c r="H392" s="53" t="n"/>
      <c r="I392" s="54">
        <f>IF(OR(G392="",G392=0),"",H392/G392)</f>
        <v/>
      </c>
      <c r="J392" s="55">
        <f>IF(E392="","",IFERROR(VLOOKUP(E392,Listas!$A$2:$B$12,2,FALSE),""))</f>
        <v/>
      </c>
      <c r="K392" s="56">
        <f>IF(B392="","",DATE(YEAR(B392),MONTH(B392),1))</f>
        <v/>
      </c>
      <c r="L392" s="50" t="n"/>
      <c r="M392" s="57" t="n"/>
      <c r="N392" s="50" t="n"/>
    </row>
    <row r="393">
      <c r="B393" s="49" t="n"/>
      <c r="C393" s="50" t="n"/>
      <c r="D393" s="50" t="n"/>
      <c r="E393" s="50" t="n"/>
      <c r="F393" s="51" t="n"/>
      <c r="G393" s="52" t="n"/>
      <c r="H393" s="53" t="n"/>
      <c r="I393" s="54">
        <f>IF(OR(G393="",G393=0),"",H393/G393)</f>
        <v/>
      </c>
      <c r="J393" s="55">
        <f>IF(E393="","",IFERROR(VLOOKUP(E393,Listas!$A$2:$B$12,2,FALSE),""))</f>
        <v/>
      </c>
      <c r="K393" s="56">
        <f>IF(B393="","",DATE(YEAR(B393),MONTH(B393),1))</f>
        <v/>
      </c>
      <c r="L393" s="50" t="n"/>
      <c r="M393" s="57" t="n"/>
      <c r="N393" s="50" t="n"/>
    </row>
    <row r="394">
      <c r="B394" s="49" t="n"/>
      <c r="C394" s="50" t="n"/>
      <c r="D394" s="50" t="n"/>
      <c r="E394" s="50" t="n"/>
      <c r="F394" s="51" t="n"/>
      <c r="G394" s="52" t="n"/>
      <c r="H394" s="53" t="n"/>
      <c r="I394" s="54">
        <f>IF(OR(G394="",G394=0),"",H394/G394)</f>
        <v/>
      </c>
      <c r="J394" s="55">
        <f>IF(E394="","",IFERROR(VLOOKUP(E394,Listas!$A$2:$B$12,2,FALSE),""))</f>
        <v/>
      </c>
      <c r="K394" s="56">
        <f>IF(B394="","",DATE(YEAR(B394),MONTH(B394),1))</f>
        <v/>
      </c>
      <c r="L394" s="50" t="n"/>
      <c r="M394" s="57" t="n"/>
      <c r="N394" s="50" t="n"/>
    </row>
    <row r="395">
      <c r="B395" s="49" t="n"/>
      <c r="C395" s="50" t="n"/>
      <c r="D395" s="50" t="n"/>
      <c r="E395" s="50" t="n"/>
      <c r="F395" s="51" t="n"/>
      <c r="G395" s="52" t="n"/>
      <c r="H395" s="53" t="n"/>
      <c r="I395" s="54">
        <f>IF(OR(G395="",G395=0),"",H395/G395)</f>
        <v/>
      </c>
      <c r="J395" s="55">
        <f>IF(E395="","",IFERROR(VLOOKUP(E395,Listas!$A$2:$B$12,2,FALSE),""))</f>
        <v/>
      </c>
      <c r="K395" s="56">
        <f>IF(B395="","",DATE(YEAR(B395),MONTH(B395),1))</f>
        <v/>
      </c>
      <c r="L395" s="50" t="n"/>
      <c r="M395" s="57" t="n"/>
      <c r="N395" s="50" t="n"/>
    </row>
    <row r="396">
      <c r="B396" s="49" t="n"/>
      <c r="C396" s="50" t="n"/>
      <c r="D396" s="50" t="n"/>
      <c r="E396" s="50" t="n"/>
      <c r="F396" s="51" t="n"/>
      <c r="G396" s="52" t="n"/>
      <c r="H396" s="53" t="n"/>
      <c r="I396" s="54">
        <f>IF(OR(G396="",G396=0),"",H396/G396)</f>
        <v/>
      </c>
      <c r="J396" s="55">
        <f>IF(E396="","",IFERROR(VLOOKUP(E396,Listas!$A$2:$B$12,2,FALSE),""))</f>
        <v/>
      </c>
      <c r="K396" s="56">
        <f>IF(B396="","",DATE(YEAR(B396),MONTH(B396),1))</f>
        <v/>
      </c>
      <c r="L396" s="50" t="n"/>
      <c r="M396" s="57" t="n"/>
      <c r="N396" s="50" t="n"/>
    </row>
    <row r="397">
      <c r="B397" s="49" t="n"/>
      <c r="C397" s="50" t="n"/>
      <c r="D397" s="50" t="n"/>
      <c r="E397" s="50" t="n"/>
      <c r="F397" s="51" t="n"/>
      <c r="G397" s="52" t="n"/>
      <c r="H397" s="53" t="n"/>
      <c r="I397" s="54">
        <f>IF(OR(G397="",G397=0),"",H397/G397)</f>
        <v/>
      </c>
      <c r="J397" s="55">
        <f>IF(E397="","",IFERROR(VLOOKUP(E397,Listas!$A$2:$B$12,2,FALSE),""))</f>
        <v/>
      </c>
      <c r="K397" s="56">
        <f>IF(B397="","",DATE(YEAR(B397),MONTH(B397),1))</f>
        <v/>
      </c>
      <c r="L397" s="50" t="n"/>
      <c r="M397" s="57" t="n"/>
      <c r="N397" s="50" t="n"/>
    </row>
    <row r="398">
      <c r="B398" s="49" t="n"/>
      <c r="C398" s="50" t="n"/>
      <c r="D398" s="50" t="n"/>
      <c r="E398" s="50" t="n"/>
      <c r="F398" s="51" t="n"/>
      <c r="G398" s="52" t="n"/>
      <c r="H398" s="53" t="n"/>
      <c r="I398" s="54">
        <f>IF(OR(G398="",G398=0),"",H398/G398)</f>
        <v/>
      </c>
      <c r="J398" s="55">
        <f>IF(E398="","",IFERROR(VLOOKUP(E398,Listas!$A$2:$B$12,2,FALSE),""))</f>
        <v/>
      </c>
      <c r="K398" s="56">
        <f>IF(B398="","",DATE(YEAR(B398),MONTH(B398),1))</f>
        <v/>
      </c>
      <c r="L398" s="50" t="n"/>
      <c r="M398" s="57" t="n"/>
      <c r="N398" s="50" t="n"/>
    </row>
    <row r="399">
      <c r="B399" s="49" t="n"/>
      <c r="C399" s="50" t="n"/>
      <c r="D399" s="50" t="n"/>
      <c r="E399" s="50" t="n"/>
      <c r="F399" s="51" t="n"/>
      <c r="G399" s="52" t="n"/>
      <c r="H399" s="53" t="n"/>
      <c r="I399" s="54">
        <f>IF(OR(G399="",G399=0),"",H399/G399)</f>
        <v/>
      </c>
      <c r="J399" s="55">
        <f>IF(E399="","",IFERROR(VLOOKUP(E399,Listas!$A$2:$B$12,2,FALSE),""))</f>
        <v/>
      </c>
      <c r="K399" s="56">
        <f>IF(B399="","",DATE(YEAR(B399),MONTH(B399),1))</f>
        <v/>
      </c>
      <c r="L399" s="50" t="n"/>
      <c r="M399" s="57" t="n"/>
      <c r="N399" s="50" t="n"/>
    </row>
    <row r="400">
      <c r="B400" s="49" t="n"/>
      <c r="C400" s="50" t="n"/>
      <c r="D400" s="50" t="n"/>
      <c r="E400" s="50" t="n"/>
      <c r="F400" s="51" t="n"/>
      <c r="G400" s="52" t="n"/>
      <c r="H400" s="53" t="n"/>
      <c r="I400" s="54">
        <f>IF(OR(G400="",G400=0),"",H400/G400)</f>
        <v/>
      </c>
      <c r="J400" s="55">
        <f>IF(E400="","",IFERROR(VLOOKUP(E400,Listas!$A$2:$B$12,2,FALSE),""))</f>
        <v/>
      </c>
      <c r="K400" s="56">
        <f>IF(B400="","",DATE(YEAR(B400),MONTH(B400),1))</f>
        <v/>
      </c>
      <c r="L400" s="50" t="n"/>
      <c r="M400" s="57" t="n"/>
      <c r="N400" s="50" t="n"/>
    </row>
    <row r="401">
      <c r="B401" s="49" t="n"/>
      <c r="C401" s="50" t="n"/>
      <c r="D401" s="50" t="n"/>
      <c r="E401" s="50" t="n"/>
      <c r="F401" s="51" t="n"/>
      <c r="G401" s="52" t="n"/>
      <c r="H401" s="53" t="n"/>
      <c r="I401" s="54">
        <f>IF(OR(G401="",G401=0),"",H401/G401)</f>
        <v/>
      </c>
      <c r="J401" s="55">
        <f>IF(E401="","",IFERROR(VLOOKUP(E401,Listas!$A$2:$B$12,2,FALSE),""))</f>
        <v/>
      </c>
      <c r="K401" s="56">
        <f>IF(B401="","",DATE(YEAR(B401),MONTH(B401),1))</f>
        <v/>
      </c>
      <c r="L401" s="50" t="n"/>
      <c r="M401" s="57" t="n"/>
      <c r="N401" s="50" t="n"/>
    </row>
    <row r="402">
      <c r="B402" s="49" t="n"/>
      <c r="C402" s="50" t="n"/>
      <c r="D402" s="50" t="n"/>
      <c r="E402" s="50" t="n"/>
      <c r="F402" s="51" t="n"/>
      <c r="G402" s="52" t="n"/>
      <c r="H402" s="53" t="n"/>
      <c r="I402" s="54">
        <f>IF(OR(G402="",G402=0),"",H402/G402)</f>
        <v/>
      </c>
      <c r="J402" s="55">
        <f>IF(E402="","",IFERROR(VLOOKUP(E402,Listas!$A$2:$B$12,2,FALSE),""))</f>
        <v/>
      </c>
      <c r="K402" s="56">
        <f>IF(B402="","",DATE(YEAR(B402),MONTH(B402),1))</f>
        <v/>
      </c>
      <c r="L402" s="50" t="n"/>
      <c r="M402" s="57" t="n"/>
      <c r="N402" s="50" t="n"/>
    </row>
    <row r="403">
      <c r="B403" s="49" t="n"/>
      <c r="C403" s="50" t="n"/>
      <c r="D403" s="50" t="n"/>
      <c r="E403" s="50" t="n"/>
      <c r="F403" s="51" t="n"/>
      <c r="G403" s="52" t="n"/>
      <c r="H403" s="53" t="n"/>
      <c r="I403" s="54">
        <f>IF(OR(G403="",G403=0),"",H403/G403)</f>
        <v/>
      </c>
      <c r="J403" s="55">
        <f>IF(E403="","",IFERROR(VLOOKUP(E403,Listas!$A$2:$B$12,2,FALSE),""))</f>
        <v/>
      </c>
      <c r="K403" s="56">
        <f>IF(B403="","",DATE(YEAR(B403),MONTH(B403),1))</f>
        <v/>
      </c>
      <c r="L403" s="50" t="n"/>
      <c r="M403" s="57" t="n"/>
      <c r="N403" s="50" t="n"/>
    </row>
    <row r="404">
      <c r="B404" s="49" t="n"/>
      <c r="C404" s="50" t="n"/>
      <c r="D404" s="50" t="n"/>
      <c r="E404" s="50" t="n"/>
      <c r="F404" s="51" t="n"/>
      <c r="G404" s="52" t="n"/>
      <c r="H404" s="53" t="n"/>
      <c r="I404" s="54">
        <f>IF(OR(G404="",G404=0),"",H404/G404)</f>
        <v/>
      </c>
      <c r="J404" s="55">
        <f>IF(E404="","",IFERROR(VLOOKUP(E404,Listas!$A$2:$B$12,2,FALSE),""))</f>
        <v/>
      </c>
      <c r="K404" s="56">
        <f>IF(B404="","",DATE(YEAR(B404),MONTH(B404),1))</f>
        <v/>
      </c>
      <c r="L404" s="50" t="n"/>
      <c r="M404" s="57" t="n"/>
      <c r="N404" s="50" t="n"/>
    </row>
    <row r="405">
      <c r="B405" s="49" t="n"/>
      <c r="C405" s="50" t="n"/>
      <c r="D405" s="50" t="n"/>
      <c r="E405" s="50" t="n"/>
      <c r="F405" s="51" t="n"/>
      <c r="G405" s="52" t="n"/>
      <c r="H405" s="53" t="n"/>
      <c r="I405" s="54">
        <f>IF(OR(G405="",G405=0),"",H405/G405)</f>
        <v/>
      </c>
      <c r="J405" s="55">
        <f>IF(E405="","",IFERROR(VLOOKUP(E405,Listas!$A$2:$B$12,2,FALSE),""))</f>
        <v/>
      </c>
      <c r="K405" s="56">
        <f>IF(B405="","",DATE(YEAR(B405),MONTH(B405),1))</f>
        <v/>
      </c>
      <c r="L405" s="50" t="n"/>
      <c r="M405" s="57" t="n"/>
      <c r="N405" s="50" t="n"/>
    </row>
    <row r="406">
      <c r="B406" s="49" t="n"/>
      <c r="C406" s="50" t="n"/>
      <c r="D406" s="50" t="n"/>
      <c r="E406" s="50" t="n"/>
      <c r="F406" s="51" t="n"/>
      <c r="G406" s="52" t="n"/>
      <c r="H406" s="53" t="n"/>
      <c r="I406" s="54">
        <f>IF(OR(G406="",G406=0),"",H406/G406)</f>
        <v/>
      </c>
      <c r="J406" s="55">
        <f>IF(E406="","",IFERROR(VLOOKUP(E406,Listas!$A$2:$B$12,2,FALSE),""))</f>
        <v/>
      </c>
      <c r="K406" s="56">
        <f>IF(B406="","",DATE(YEAR(B406),MONTH(B406),1))</f>
        <v/>
      </c>
      <c r="L406" s="50" t="n"/>
      <c r="M406" s="57" t="n"/>
      <c r="N406" s="50" t="n"/>
    </row>
    <row r="407">
      <c r="B407" s="49" t="n"/>
      <c r="C407" s="50" t="n"/>
      <c r="D407" s="50" t="n"/>
      <c r="E407" s="50" t="n"/>
      <c r="F407" s="51" t="n"/>
      <c r="G407" s="52" t="n"/>
      <c r="H407" s="53" t="n"/>
      <c r="I407" s="54">
        <f>IF(OR(G407="",G407=0),"",H407/G407)</f>
        <v/>
      </c>
      <c r="J407" s="55">
        <f>IF(E407="","",IFERROR(VLOOKUP(E407,Listas!$A$2:$B$12,2,FALSE),""))</f>
        <v/>
      </c>
      <c r="K407" s="56">
        <f>IF(B407="","",DATE(YEAR(B407),MONTH(B407),1))</f>
        <v/>
      </c>
      <c r="L407" s="50" t="n"/>
      <c r="M407" s="57" t="n"/>
      <c r="N407" s="50" t="n"/>
    </row>
    <row r="408">
      <c r="B408" s="49" t="n"/>
      <c r="C408" s="50" t="n"/>
      <c r="D408" s="50" t="n"/>
      <c r="E408" s="50" t="n"/>
      <c r="F408" s="51" t="n"/>
      <c r="G408" s="52" t="n"/>
      <c r="H408" s="53" t="n"/>
      <c r="I408" s="54">
        <f>IF(OR(G408="",G408=0),"",H408/G408)</f>
        <v/>
      </c>
      <c r="J408" s="55">
        <f>IF(E408="","",IFERROR(VLOOKUP(E408,Listas!$A$2:$B$12,2,FALSE),""))</f>
        <v/>
      </c>
      <c r="K408" s="56">
        <f>IF(B408="","",DATE(YEAR(B408),MONTH(B408),1))</f>
        <v/>
      </c>
      <c r="L408" s="50" t="n"/>
      <c r="M408" s="57" t="n"/>
      <c r="N408" s="50" t="n"/>
    </row>
    <row r="409">
      <c r="B409" s="49" t="n"/>
      <c r="C409" s="50" t="n"/>
      <c r="D409" s="50" t="n"/>
      <c r="E409" s="50" t="n"/>
      <c r="F409" s="51" t="n"/>
      <c r="G409" s="52" t="n"/>
      <c r="H409" s="53" t="n"/>
      <c r="I409" s="54">
        <f>IF(OR(G409="",G409=0),"",H409/G409)</f>
        <v/>
      </c>
      <c r="J409" s="55">
        <f>IF(E409="","",IFERROR(VLOOKUP(E409,Listas!$A$2:$B$12,2,FALSE),""))</f>
        <v/>
      </c>
      <c r="K409" s="56">
        <f>IF(B409="","",DATE(YEAR(B409),MONTH(B409),1))</f>
        <v/>
      </c>
      <c r="L409" s="50" t="n"/>
      <c r="M409" s="57" t="n"/>
      <c r="N409" s="50" t="n"/>
    </row>
    <row r="410">
      <c r="B410" s="49" t="n"/>
      <c r="C410" s="50" t="n"/>
      <c r="D410" s="50" t="n"/>
      <c r="E410" s="50" t="n"/>
      <c r="F410" s="51" t="n"/>
      <c r="G410" s="52" t="n"/>
      <c r="H410" s="53" t="n"/>
      <c r="I410" s="54">
        <f>IF(OR(G410="",G410=0),"",H410/G410)</f>
        <v/>
      </c>
      <c r="J410" s="55">
        <f>IF(E410="","",IFERROR(VLOOKUP(E410,Listas!$A$2:$B$12,2,FALSE),""))</f>
        <v/>
      </c>
      <c r="K410" s="56">
        <f>IF(B410="","",DATE(YEAR(B410),MONTH(B410),1))</f>
        <v/>
      </c>
      <c r="L410" s="50" t="n"/>
      <c r="M410" s="57" t="n"/>
      <c r="N410" s="50" t="n"/>
    </row>
    <row r="411">
      <c r="B411" s="49" t="n"/>
      <c r="C411" s="50" t="n"/>
      <c r="D411" s="50" t="n"/>
      <c r="E411" s="50" t="n"/>
      <c r="F411" s="51" t="n"/>
      <c r="G411" s="52" t="n"/>
      <c r="H411" s="53" t="n"/>
      <c r="I411" s="54">
        <f>IF(OR(G411="",G411=0),"",H411/G411)</f>
        <v/>
      </c>
      <c r="J411" s="55">
        <f>IF(E411="","",IFERROR(VLOOKUP(E411,Listas!$A$2:$B$12,2,FALSE),""))</f>
        <v/>
      </c>
      <c r="K411" s="56">
        <f>IF(B411="","",DATE(YEAR(B411),MONTH(B411),1))</f>
        <v/>
      </c>
      <c r="L411" s="50" t="n"/>
      <c r="M411" s="57" t="n"/>
      <c r="N411" s="50" t="n"/>
    </row>
    <row r="412">
      <c r="B412" s="49" t="n"/>
      <c r="C412" s="50" t="n"/>
      <c r="D412" s="50" t="n"/>
      <c r="E412" s="50" t="n"/>
      <c r="F412" s="51" t="n"/>
      <c r="G412" s="52" t="n"/>
      <c r="H412" s="53" t="n"/>
      <c r="I412" s="54">
        <f>IF(OR(G412="",G412=0),"",H412/G412)</f>
        <v/>
      </c>
      <c r="J412" s="55">
        <f>IF(E412="","",IFERROR(VLOOKUP(E412,Listas!$A$2:$B$12,2,FALSE),""))</f>
        <v/>
      </c>
      <c r="K412" s="56">
        <f>IF(B412="","",DATE(YEAR(B412),MONTH(B412),1))</f>
        <v/>
      </c>
      <c r="L412" s="50" t="n"/>
      <c r="M412" s="57" t="n"/>
      <c r="N412" s="50" t="n"/>
    </row>
    <row r="413">
      <c r="B413" s="49" t="n"/>
      <c r="C413" s="50" t="n"/>
      <c r="D413" s="50" t="n"/>
      <c r="E413" s="50" t="n"/>
      <c r="F413" s="51" t="n"/>
      <c r="G413" s="52" t="n"/>
      <c r="H413" s="53" t="n"/>
      <c r="I413" s="54">
        <f>IF(OR(G413="",G413=0),"",H413/G413)</f>
        <v/>
      </c>
      <c r="J413" s="55">
        <f>IF(E413="","",IFERROR(VLOOKUP(E413,Listas!$A$2:$B$12,2,FALSE),""))</f>
        <v/>
      </c>
      <c r="K413" s="56">
        <f>IF(B413="","",DATE(YEAR(B413),MONTH(B413),1))</f>
        <v/>
      </c>
      <c r="L413" s="50" t="n"/>
      <c r="M413" s="57" t="n"/>
      <c r="N413" s="50" t="n"/>
    </row>
    <row r="414">
      <c r="B414" s="49" t="n"/>
      <c r="C414" s="50" t="n"/>
      <c r="D414" s="50" t="n"/>
      <c r="E414" s="50" t="n"/>
      <c r="F414" s="51" t="n"/>
      <c r="G414" s="52" t="n"/>
      <c r="H414" s="53" t="n"/>
      <c r="I414" s="54">
        <f>IF(OR(G414="",G414=0),"",H414/G414)</f>
        <v/>
      </c>
      <c r="J414" s="55">
        <f>IF(E414="","",IFERROR(VLOOKUP(E414,Listas!$A$2:$B$12,2,FALSE),""))</f>
        <v/>
      </c>
      <c r="K414" s="56">
        <f>IF(B414="","",DATE(YEAR(B414),MONTH(B414),1))</f>
        <v/>
      </c>
      <c r="L414" s="50" t="n"/>
      <c r="M414" s="57" t="n"/>
      <c r="N414" s="50" t="n"/>
    </row>
    <row r="415">
      <c r="B415" s="49" t="n"/>
      <c r="C415" s="50" t="n"/>
      <c r="D415" s="50" t="n"/>
      <c r="E415" s="50" t="n"/>
      <c r="F415" s="51" t="n"/>
      <c r="G415" s="52" t="n"/>
      <c r="H415" s="53" t="n"/>
      <c r="I415" s="54">
        <f>IF(OR(G415="",G415=0),"",H415/G415)</f>
        <v/>
      </c>
      <c r="J415" s="55">
        <f>IF(E415="","",IFERROR(VLOOKUP(E415,Listas!$A$2:$B$12,2,FALSE),""))</f>
        <v/>
      </c>
      <c r="K415" s="56">
        <f>IF(B415="","",DATE(YEAR(B415),MONTH(B415),1))</f>
        <v/>
      </c>
      <c r="L415" s="50" t="n"/>
      <c r="M415" s="57" t="n"/>
      <c r="N415" s="50" t="n"/>
    </row>
    <row r="416">
      <c r="B416" s="49" t="n"/>
      <c r="C416" s="50" t="n"/>
      <c r="D416" s="50" t="n"/>
      <c r="E416" s="50" t="n"/>
      <c r="F416" s="51" t="n"/>
      <c r="G416" s="52" t="n"/>
      <c r="H416" s="53" t="n"/>
      <c r="I416" s="54">
        <f>IF(OR(G416="",G416=0),"",H416/G416)</f>
        <v/>
      </c>
      <c r="J416" s="55">
        <f>IF(E416="","",IFERROR(VLOOKUP(E416,Listas!$A$2:$B$12,2,FALSE),""))</f>
        <v/>
      </c>
      <c r="K416" s="56">
        <f>IF(B416="","",DATE(YEAR(B416),MONTH(B416),1))</f>
        <v/>
      </c>
      <c r="L416" s="50" t="n"/>
      <c r="M416" s="57" t="n"/>
      <c r="N416" s="50" t="n"/>
    </row>
    <row r="417">
      <c r="B417" s="49" t="n"/>
      <c r="C417" s="50" t="n"/>
      <c r="D417" s="50" t="n"/>
      <c r="E417" s="50" t="n"/>
      <c r="F417" s="51" t="n"/>
      <c r="G417" s="52" t="n"/>
      <c r="H417" s="53" t="n"/>
      <c r="I417" s="54">
        <f>IF(OR(G417="",G417=0),"",H417/G417)</f>
        <v/>
      </c>
      <c r="J417" s="55">
        <f>IF(E417="","",IFERROR(VLOOKUP(E417,Listas!$A$2:$B$12,2,FALSE),""))</f>
        <v/>
      </c>
      <c r="K417" s="56">
        <f>IF(B417="","",DATE(YEAR(B417),MONTH(B417),1))</f>
        <v/>
      </c>
      <c r="L417" s="50" t="n"/>
      <c r="M417" s="57" t="n"/>
      <c r="N417" s="50" t="n"/>
    </row>
    <row r="418">
      <c r="B418" s="49" t="n"/>
      <c r="C418" s="50" t="n"/>
      <c r="D418" s="50" t="n"/>
      <c r="E418" s="50" t="n"/>
      <c r="F418" s="51" t="n"/>
      <c r="G418" s="52" t="n"/>
      <c r="H418" s="53" t="n"/>
      <c r="I418" s="54">
        <f>IF(OR(G418="",G418=0),"",H418/G418)</f>
        <v/>
      </c>
      <c r="J418" s="55">
        <f>IF(E418="","",IFERROR(VLOOKUP(E418,Listas!$A$2:$B$12,2,FALSE),""))</f>
        <v/>
      </c>
      <c r="K418" s="56">
        <f>IF(B418="","",DATE(YEAR(B418),MONTH(B418),1))</f>
        <v/>
      </c>
      <c r="L418" s="50" t="n"/>
      <c r="M418" s="57" t="n"/>
      <c r="N418" s="50" t="n"/>
    </row>
    <row r="419">
      <c r="B419" s="49" t="n"/>
      <c r="C419" s="50" t="n"/>
      <c r="D419" s="50" t="n"/>
      <c r="E419" s="50" t="n"/>
      <c r="F419" s="51" t="n"/>
      <c r="G419" s="52" t="n"/>
      <c r="H419" s="53" t="n"/>
      <c r="I419" s="54">
        <f>IF(OR(G419="",G419=0),"",H419/G419)</f>
        <v/>
      </c>
      <c r="J419" s="55">
        <f>IF(E419="","",IFERROR(VLOOKUP(E419,Listas!$A$2:$B$12,2,FALSE),""))</f>
        <v/>
      </c>
      <c r="K419" s="56">
        <f>IF(B419="","",DATE(YEAR(B419),MONTH(B419),1))</f>
        <v/>
      </c>
      <c r="L419" s="50" t="n"/>
      <c r="M419" s="57" t="n"/>
      <c r="N419" s="50" t="n"/>
    </row>
    <row r="420">
      <c r="B420" s="49" t="n"/>
      <c r="C420" s="50" t="n"/>
      <c r="D420" s="50" t="n"/>
      <c r="E420" s="50" t="n"/>
      <c r="F420" s="51" t="n"/>
      <c r="G420" s="52" t="n"/>
      <c r="H420" s="53" t="n"/>
      <c r="I420" s="54">
        <f>IF(OR(G420="",G420=0),"",H420/G420)</f>
        <v/>
      </c>
      <c r="J420" s="55">
        <f>IF(E420="","",IFERROR(VLOOKUP(E420,Listas!$A$2:$B$12,2,FALSE),""))</f>
        <v/>
      </c>
      <c r="K420" s="56">
        <f>IF(B420="","",DATE(YEAR(B420),MONTH(B420),1))</f>
        <v/>
      </c>
      <c r="L420" s="50" t="n"/>
      <c r="M420" s="57" t="n"/>
      <c r="N420" s="50" t="n"/>
    </row>
    <row r="421">
      <c r="B421" s="49" t="n"/>
      <c r="C421" s="50" t="n"/>
      <c r="D421" s="50" t="n"/>
      <c r="E421" s="50" t="n"/>
      <c r="F421" s="51" t="n"/>
      <c r="G421" s="52" t="n"/>
      <c r="H421" s="53" t="n"/>
      <c r="I421" s="54">
        <f>IF(OR(G421="",G421=0),"",H421/G421)</f>
        <v/>
      </c>
      <c r="J421" s="55">
        <f>IF(E421="","",IFERROR(VLOOKUP(E421,Listas!$A$2:$B$12,2,FALSE),""))</f>
        <v/>
      </c>
      <c r="K421" s="56">
        <f>IF(B421="","",DATE(YEAR(B421),MONTH(B421),1))</f>
        <v/>
      </c>
      <c r="L421" s="50" t="n"/>
      <c r="M421" s="57" t="n"/>
      <c r="N421" s="50" t="n"/>
    </row>
    <row r="422">
      <c r="B422" s="49" t="n"/>
      <c r="C422" s="50" t="n"/>
      <c r="D422" s="50" t="n"/>
      <c r="E422" s="50" t="n"/>
      <c r="F422" s="51" t="n"/>
      <c r="G422" s="52" t="n"/>
      <c r="H422" s="53" t="n"/>
      <c r="I422" s="54">
        <f>IF(OR(G422="",G422=0),"",H422/G422)</f>
        <v/>
      </c>
      <c r="J422" s="55">
        <f>IF(E422="","",IFERROR(VLOOKUP(E422,Listas!$A$2:$B$12,2,FALSE),""))</f>
        <v/>
      </c>
      <c r="K422" s="56">
        <f>IF(B422="","",DATE(YEAR(B422),MONTH(B422),1))</f>
        <v/>
      </c>
      <c r="L422" s="50" t="n"/>
      <c r="M422" s="57" t="n"/>
      <c r="N422" s="50" t="n"/>
    </row>
    <row r="423">
      <c r="B423" s="49" t="n"/>
      <c r="C423" s="50" t="n"/>
      <c r="D423" s="50" t="n"/>
      <c r="E423" s="50" t="n"/>
      <c r="F423" s="51" t="n"/>
      <c r="G423" s="52" t="n"/>
      <c r="H423" s="53" t="n"/>
      <c r="I423" s="54">
        <f>IF(OR(G423="",G423=0),"",H423/G423)</f>
        <v/>
      </c>
      <c r="J423" s="55">
        <f>IF(E423="","",IFERROR(VLOOKUP(E423,Listas!$A$2:$B$12,2,FALSE),""))</f>
        <v/>
      </c>
      <c r="K423" s="56">
        <f>IF(B423="","",DATE(YEAR(B423),MONTH(B423),1))</f>
        <v/>
      </c>
      <c r="L423" s="50" t="n"/>
      <c r="M423" s="57" t="n"/>
      <c r="N423" s="50" t="n"/>
    </row>
    <row r="424">
      <c r="B424" s="49" t="n"/>
      <c r="C424" s="50" t="n"/>
      <c r="D424" s="50" t="n"/>
      <c r="E424" s="50" t="n"/>
      <c r="F424" s="51" t="n"/>
      <c r="G424" s="52" t="n"/>
      <c r="H424" s="53" t="n"/>
      <c r="I424" s="54">
        <f>IF(OR(G424="",G424=0),"",H424/G424)</f>
        <v/>
      </c>
      <c r="J424" s="55">
        <f>IF(E424="","",IFERROR(VLOOKUP(E424,Listas!$A$2:$B$12,2,FALSE),""))</f>
        <v/>
      </c>
      <c r="K424" s="56">
        <f>IF(B424="","",DATE(YEAR(B424),MONTH(B424),1))</f>
        <v/>
      </c>
      <c r="L424" s="50" t="n"/>
      <c r="M424" s="57" t="n"/>
      <c r="N424" s="50" t="n"/>
    </row>
    <row r="425">
      <c r="B425" s="49" t="n"/>
      <c r="C425" s="50" t="n"/>
      <c r="D425" s="50" t="n"/>
      <c r="E425" s="50" t="n"/>
      <c r="F425" s="51" t="n"/>
      <c r="G425" s="52" t="n"/>
      <c r="H425" s="53" t="n"/>
      <c r="I425" s="54">
        <f>IF(OR(G425="",G425=0),"",H425/G425)</f>
        <v/>
      </c>
      <c r="J425" s="55">
        <f>IF(E425="","",IFERROR(VLOOKUP(E425,Listas!$A$2:$B$12,2,FALSE),""))</f>
        <v/>
      </c>
      <c r="K425" s="56">
        <f>IF(B425="","",DATE(YEAR(B425),MONTH(B425),1))</f>
        <v/>
      </c>
      <c r="L425" s="50" t="n"/>
      <c r="M425" s="57" t="n"/>
      <c r="N425" s="50" t="n"/>
    </row>
    <row r="426">
      <c r="B426" s="49" t="n"/>
      <c r="C426" s="50" t="n"/>
      <c r="D426" s="50" t="n"/>
      <c r="E426" s="50" t="n"/>
      <c r="F426" s="51" t="n"/>
      <c r="G426" s="52" t="n"/>
      <c r="H426" s="53" t="n"/>
      <c r="I426" s="54">
        <f>IF(OR(G426="",G426=0),"",H426/G426)</f>
        <v/>
      </c>
      <c r="J426" s="55">
        <f>IF(E426="","",IFERROR(VLOOKUP(E426,Listas!$A$2:$B$12,2,FALSE),""))</f>
        <v/>
      </c>
      <c r="K426" s="56">
        <f>IF(B426="","",DATE(YEAR(B426),MONTH(B426),1))</f>
        <v/>
      </c>
      <c r="L426" s="50" t="n"/>
      <c r="M426" s="57" t="n"/>
      <c r="N426" s="50" t="n"/>
    </row>
    <row r="427">
      <c r="B427" s="49" t="n"/>
      <c r="C427" s="50" t="n"/>
      <c r="D427" s="50" t="n"/>
      <c r="E427" s="50" t="n"/>
      <c r="F427" s="51" t="n"/>
      <c r="G427" s="52" t="n"/>
      <c r="H427" s="53" t="n"/>
      <c r="I427" s="54">
        <f>IF(OR(G427="",G427=0),"",H427/G427)</f>
        <v/>
      </c>
      <c r="J427" s="55">
        <f>IF(E427="","",IFERROR(VLOOKUP(E427,Listas!$A$2:$B$12,2,FALSE),""))</f>
        <v/>
      </c>
      <c r="K427" s="56">
        <f>IF(B427="","",DATE(YEAR(B427),MONTH(B427),1))</f>
        <v/>
      </c>
      <c r="L427" s="50" t="n"/>
      <c r="M427" s="57" t="n"/>
      <c r="N427" s="50" t="n"/>
    </row>
    <row r="428">
      <c r="B428" s="49" t="n"/>
      <c r="C428" s="50" t="n"/>
      <c r="D428" s="50" t="n"/>
      <c r="E428" s="50" t="n"/>
      <c r="F428" s="51" t="n"/>
      <c r="G428" s="52" t="n"/>
      <c r="H428" s="53" t="n"/>
      <c r="I428" s="54">
        <f>IF(OR(G428="",G428=0),"",H428/G428)</f>
        <v/>
      </c>
      <c r="J428" s="55">
        <f>IF(E428="","",IFERROR(VLOOKUP(E428,Listas!$A$2:$B$12,2,FALSE),""))</f>
        <v/>
      </c>
      <c r="K428" s="56">
        <f>IF(B428="","",DATE(YEAR(B428),MONTH(B428),1))</f>
        <v/>
      </c>
      <c r="L428" s="50" t="n"/>
      <c r="M428" s="57" t="n"/>
      <c r="N428" s="50" t="n"/>
    </row>
    <row r="429">
      <c r="B429" s="49" t="n"/>
      <c r="C429" s="50" t="n"/>
      <c r="D429" s="50" t="n"/>
      <c r="E429" s="50" t="n"/>
      <c r="F429" s="51" t="n"/>
      <c r="G429" s="52" t="n"/>
      <c r="H429" s="53" t="n"/>
      <c r="I429" s="54">
        <f>IF(OR(G429="",G429=0),"",H429/G429)</f>
        <v/>
      </c>
      <c r="J429" s="55">
        <f>IF(E429="","",IFERROR(VLOOKUP(E429,Listas!$A$2:$B$12,2,FALSE),""))</f>
        <v/>
      </c>
      <c r="K429" s="56">
        <f>IF(B429="","",DATE(YEAR(B429),MONTH(B429),1))</f>
        <v/>
      </c>
      <c r="L429" s="50" t="n"/>
      <c r="M429" s="57" t="n"/>
      <c r="N429" s="50" t="n"/>
    </row>
    <row r="430">
      <c r="B430" s="49" t="n"/>
      <c r="C430" s="50" t="n"/>
      <c r="D430" s="50" t="n"/>
      <c r="E430" s="50" t="n"/>
      <c r="F430" s="51" t="n"/>
      <c r="G430" s="52" t="n"/>
      <c r="H430" s="53" t="n"/>
      <c r="I430" s="54">
        <f>IF(OR(G430="",G430=0),"",H430/G430)</f>
        <v/>
      </c>
      <c r="J430" s="55">
        <f>IF(E430="","",IFERROR(VLOOKUP(E430,Listas!$A$2:$B$12,2,FALSE),""))</f>
        <v/>
      </c>
      <c r="K430" s="56">
        <f>IF(B430="","",DATE(YEAR(B430),MONTH(B430),1))</f>
        <v/>
      </c>
      <c r="L430" s="50" t="n"/>
      <c r="M430" s="57" t="n"/>
      <c r="N430" s="50" t="n"/>
    </row>
    <row r="431">
      <c r="B431" s="49" t="n"/>
      <c r="C431" s="50" t="n"/>
      <c r="D431" s="50" t="n"/>
      <c r="E431" s="50" t="n"/>
      <c r="F431" s="51" t="n"/>
      <c r="G431" s="52" t="n"/>
      <c r="H431" s="53" t="n"/>
      <c r="I431" s="54">
        <f>IF(OR(G431="",G431=0),"",H431/G431)</f>
        <v/>
      </c>
      <c r="J431" s="55">
        <f>IF(E431="","",IFERROR(VLOOKUP(E431,Listas!$A$2:$B$12,2,FALSE),""))</f>
        <v/>
      </c>
      <c r="K431" s="56">
        <f>IF(B431="","",DATE(YEAR(B431),MONTH(B431),1))</f>
        <v/>
      </c>
      <c r="L431" s="50" t="n"/>
      <c r="M431" s="57" t="n"/>
      <c r="N431" s="50" t="n"/>
    </row>
    <row r="432">
      <c r="B432" s="49" t="n"/>
      <c r="C432" s="50" t="n"/>
      <c r="D432" s="50" t="n"/>
      <c r="E432" s="50" t="n"/>
      <c r="F432" s="51" t="n"/>
      <c r="G432" s="52" t="n"/>
      <c r="H432" s="53" t="n"/>
      <c r="I432" s="54">
        <f>IF(OR(G432="",G432=0),"",H432/G432)</f>
        <v/>
      </c>
      <c r="J432" s="55">
        <f>IF(E432="","",IFERROR(VLOOKUP(E432,Listas!$A$2:$B$12,2,FALSE),""))</f>
        <v/>
      </c>
      <c r="K432" s="56">
        <f>IF(B432="","",DATE(YEAR(B432),MONTH(B432),1))</f>
        <v/>
      </c>
      <c r="L432" s="50" t="n"/>
      <c r="M432" s="57" t="n"/>
      <c r="N432" s="50" t="n"/>
    </row>
    <row r="433">
      <c r="B433" s="49" t="n"/>
      <c r="C433" s="50" t="n"/>
      <c r="D433" s="50" t="n"/>
      <c r="E433" s="50" t="n"/>
      <c r="F433" s="51" t="n"/>
      <c r="G433" s="52" t="n"/>
      <c r="H433" s="53" t="n"/>
      <c r="I433" s="54">
        <f>IF(OR(G433="",G433=0),"",H433/G433)</f>
        <v/>
      </c>
      <c r="J433" s="55">
        <f>IF(E433="","",IFERROR(VLOOKUP(E433,Listas!$A$2:$B$12,2,FALSE),""))</f>
        <v/>
      </c>
      <c r="K433" s="56">
        <f>IF(B433="","",DATE(YEAR(B433),MONTH(B433),1))</f>
        <v/>
      </c>
      <c r="L433" s="50" t="n"/>
      <c r="M433" s="57" t="n"/>
      <c r="N433" s="50" t="n"/>
    </row>
    <row r="434">
      <c r="B434" s="49" t="n"/>
      <c r="C434" s="50" t="n"/>
      <c r="D434" s="50" t="n"/>
      <c r="E434" s="50" t="n"/>
      <c r="F434" s="51" t="n"/>
      <c r="G434" s="52" t="n"/>
      <c r="H434" s="53" t="n"/>
      <c r="I434" s="54">
        <f>IF(OR(G434="",G434=0),"",H434/G434)</f>
        <v/>
      </c>
      <c r="J434" s="55">
        <f>IF(E434="","",IFERROR(VLOOKUP(E434,Listas!$A$2:$B$12,2,FALSE),""))</f>
        <v/>
      </c>
      <c r="K434" s="56">
        <f>IF(B434="","",DATE(YEAR(B434),MONTH(B434),1))</f>
        <v/>
      </c>
      <c r="L434" s="50" t="n"/>
      <c r="M434" s="57" t="n"/>
      <c r="N434" s="50" t="n"/>
    </row>
    <row r="435">
      <c r="B435" s="49" t="n"/>
      <c r="C435" s="50" t="n"/>
      <c r="D435" s="50" t="n"/>
      <c r="E435" s="50" t="n"/>
      <c r="F435" s="51" t="n"/>
      <c r="G435" s="52" t="n"/>
      <c r="H435" s="53" t="n"/>
      <c r="I435" s="54">
        <f>IF(OR(G435="",G435=0),"",H435/G435)</f>
        <v/>
      </c>
      <c r="J435" s="55">
        <f>IF(E435="","",IFERROR(VLOOKUP(E435,Listas!$A$2:$B$12,2,FALSE),""))</f>
        <v/>
      </c>
      <c r="K435" s="56">
        <f>IF(B435="","",DATE(YEAR(B435),MONTH(B435),1))</f>
        <v/>
      </c>
      <c r="L435" s="50" t="n"/>
      <c r="M435" s="57" t="n"/>
      <c r="N435" s="50" t="n"/>
    </row>
    <row r="436">
      <c r="B436" s="49" t="n"/>
      <c r="C436" s="50" t="n"/>
      <c r="D436" s="50" t="n"/>
      <c r="E436" s="50" t="n"/>
      <c r="F436" s="51" t="n"/>
      <c r="G436" s="52" t="n"/>
      <c r="H436" s="53" t="n"/>
      <c r="I436" s="54">
        <f>IF(OR(G436="",G436=0),"",H436/G436)</f>
        <v/>
      </c>
      <c r="J436" s="55">
        <f>IF(E436="","",IFERROR(VLOOKUP(E436,Listas!$A$2:$B$12,2,FALSE),""))</f>
        <v/>
      </c>
      <c r="K436" s="56">
        <f>IF(B436="","",DATE(YEAR(B436),MONTH(B436),1))</f>
        <v/>
      </c>
      <c r="L436" s="50" t="n"/>
      <c r="M436" s="57" t="n"/>
      <c r="N436" s="50" t="n"/>
    </row>
    <row r="437">
      <c r="B437" s="49" t="n"/>
      <c r="C437" s="50" t="n"/>
      <c r="D437" s="50" t="n"/>
      <c r="E437" s="50" t="n"/>
      <c r="F437" s="51" t="n"/>
      <c r="G437" s="52" t="n"/>
      <c r="H437" s="53" t="n"/>
      <c r="I437" s="54">
        <f>IF(OR(G437="",G437=0),"",H437/G437)</f>
        <v/>
      </c>
      <c r="J437" s="55">
        <f>IF(E437="","",IFERROR(VLOOKUP(E437,Listas!$A$2:$B$12,2,FALSE),""))</f>
        <v/>
      </c>
      <c r="K437" s="56">
        <f>IF(B437="","",DATE(YEAR(B437),MONTH(B437),1))</f>
        <v/>
      </c>
      <c r="L437" s="50" t="n"/>
      <c r="M437" s="57" t="n"/>
      <c r="N437" s="50" t="n"/>
    </row>
    <row r="438">
      <c r="B438" s="49" t="n"/>
      <c r="C438" s="50" t="n"/>
      <c r="D438" s="50" t="n"/>
      <c r="E438" s="50" t="n"/>
      <c r="F438" s="51" t="n"/>
      <c r="G438" s="52" t="n"/>
      <c r="H438" s="53" t="n"/>
      <c r="I438" s="54">
        <f>IF(OR(G438="",G438=0),"",H438/G438)</f>
        <v/>
      </c>
      <c r="J438" s="55">
        <f>IF(E438="","",IFERROR(VLOOKUP(E438,Listas!$A$2:$B$12,2,FALSE),""))</f>
        <v/>
      </c>
      <c r="K438" s="56">
        <f>IF(B438="","",DATE(YEAR(B438),MONTH(B438),1))</f>
        <v/>
      </c>
      <c r="L438" s="50" t="n"/>
      <c r="M438" s="57" t="n"/>
      <c r="N438" s="50" t="n"/>
    </row>
    <row r="439">
      <c r="B439" s="49" t="n"/>
      <c r="C439" s="50" t="n"/>
      <c r="D439" s="50" t="n"/>
      <c r="E439" s="50" t="n"/>
      <c r="F439" s="51" t="n"/>
      <c r="G439" s="52" t="n"/>
      <c r="H439" s="53" t="n"/>
      <c r="I439" s="54">
        <f>IF(OR(G439="",G439=0),"",H439/G439)</f>
        <v/>
      </c>
      <c r="J439" s="55">
        <f>IF(E439="","",IFERROR(VLOOKUP(E439,Listas!$A$2:$B$12,2,FALSE),""))</f>
        <v/>
      </c>
      <c r="K439" s="56">
        <f>IF(B439="","",DATE(YEAR(B439),MONTH(B439),1))</f>
        <v/>
      </c>
      <c r="L439" s="50" t="n"/>
      <c r="M439" s="57" t="n"/>
      <c r="N439" s="50" t="n"/>
    </row>
    <row r="440">
      <c r="B440" s="49" t="n"/>
      <c r="C440" s="50" t="n"/>
      <c r="D440" s="50" t="n"/>
      <c r="E440" s="50" t="n"/>
      <c r="F440" s="51" t="n"/>
      <c r="G440" s="52" t="n"/>
      <c r="H440" s="53" t="n"/>
      <c r="I440" s="54">
        <f>IF(OR(G440="",G440=0),"",H440/G440)</f>
        <v/>
      </c>
      <c r="J440" s="55">
        <f>IF(E440="","",IFERROR(VLOOKUP(E440,Listas!$A$2:$B$12,2,FALSE),""))</f>
        <v/>
      </c>
      <c r="K440" s="56">
        <f>IF(B440="","",DATE(YEAR(B440),MONTH(B440),1))</f>
        <v/>
      </c>
      <c r="L440" s="50" t="n"/>
      <c r="M440" s="57" t="n"/>
      <c r="N440" s="50" t="n"/>
    </row>
    <row r="441">
      <c r="B441" s="49" t="n"/>
      <c r="C441" s="50" t="n"/>
      <c r="D441" s="50" t="n"/>
      <c r="E441" s="50" t="n"/>
      <c r="F441" s="51" t="n"/>
      <c r="G441" s="52" t="n"/>
      <c r="H441" s="53" t="n"/>
      <c r="I441" s="54">
        <f>IF(OR(G441="",G441=0),"",H441/G441)</f>
        <v/>
      </c>
      <c r="J441" s="55">
        <f>IF(E441="","",IFERROR(VLOOKUP(E441,Listas!$A$2:$B$12,2,FALSE),""))</f>
        <v/>
      </c>
      <c r="K441" s="56">
        <f>IF(B441="","",DATE(YEAR(B441),MONTH(B441),1))</f>
        <v/>
      </c>
      <c r="L441" s="50" t="n"/>
      <c r="M441" s="57" t="n"/>
      <c r="N441" s="50" t="n"/>
    </row>
    <row r="442">
      <c r="B442" s="49" t="n"/>
      <c r="C442" s="50" t="n"/>
      <c r="D442" s="50" t="n"/>
      <c r="E442" s="50" t="n"/>
      <c r="F442" s="51" t="n"/>
      <c r="G442" s="52" t="n"/>
      <c r="H442" s="53" t="n"/>
      <c r="I442" s="54">
        <f>IF(OR(G442="",G442=0),"",H442/G442)</f>
        <v/>
      </c>
      <c r="J442" s="55">
        <f>IF(E442="","",IFERROR(VLOOKUP(E442,Listas!$A$2:$B$12,2,FALSE),""))</f>
        <v/>
      </c>
      <c r="K442" s="56">
        <f>IF(B442="","",DATE(YEAR(B442),MONTH(B442),1))</f>
        <v/>
      </c>
      <c r="L442" s="50" t="n"/>
      <c r="M442" s="57" t="n"/>
      <c r="N442" s="50" t="n"/>
    </row>
    <row r="443">
      <c r="B443" s="49" t="n"/>
      <c r="C443" s="50" t="n"/>
      <c r="D443" s="50" t="n"/>
      <c r="E443" s="50" t="n"/>
      <c r="F443" s="51" t="n"/>
      <c r="G443" s="52" t="n"/>
      <c r="H443" s="53" t="n"/>
      <c r="I443" s="54">
        <f>IF(OR(G443="",G443=0),"",H443/G443)</f>
        <v/>
      </c>
      <c r="J443" s="55">
        <f>IF(E443="","",IFERROR(VLOOKUP(E443,Listas!$A$2:$B$12,2,FALSE),""))</f>
        <v/>
      </c>
      <c r="K443" s="56">
        <f>IF(B443="","",DATE(YEAR(B443),MONTH(B443),1))</f>
        <v/>
      </c>
      <c r="L443" s="50" t="n"/>
      <c r="M443" s="57" t="n"/>
      <c r="N443" s="50" t="n"/>
    </row>
    <row r="444">
      <c r="B444" s="49" t="n"/>
      <c r="C444" s="50" t="n"/>
      <c r="D444" s="50" t="n"/>
      <c r="E444" s="50" t="n"/>
      <c r="F444" s="51" t="n"/>
      <c r="G444" s="52" t="n"/>
      <c r="H444" s="53" t="n"/>
      <c r="I444" s="54">
        <f>IF(OR(G444="",G444=0),"",H444/G444)</f>
        <v/>
      </c>
      <c r="J444" s="55">
        <f>IF(E444="","",IFERROR(VLOOKUP(E444,Listas!$A$2:$B$12,2,FALSE),""))</f>
        <v/>
      </c>
      <c r="K444" s="56">
        <f>IF(B444="","",DATE(YEAR(B444),MONTH(B444),1))</f>
        <v/>
      </c>
      <c r="L444" s="50" t="n"/>
      <c r="M444" s="57" t="n"/>
      <c r="N444" s="50" t="n"/>
    </row>
    <row r="445">
      <c r="B445" s="49" t="n"/>
      <c r="C445" s="50" t="n"/>
      <c r="D445" s="50" t="n"/>
      <c r="E445" s="50" t="n"/>
      <c r="F445" s="51" t="n"/>
      <c r="G445" s="52" t="n"/>
      <c r="H445" s="53" t="n"/>
      <c r="I445" s="54">
        <f>IF(OR(G445="",G445=0),"",H445/G445)</f>
        <v/>
      </c>
      <c r="J445" s="55">
        <f>IF(E445="","",IFERROR(VLOOKUP(E445,Listas!$A$2:$B$12,2,FALSE),""))</f>
        <v/>
      </c>
      <c r="K445" s="56">
        <f>IF(B445="","",DATE(YEAR(B445),MONTH(B445),1))</f>
        <v/>
      </c>
      <c r="L445" s="50" t="n"/>
      <c r="M445" s="57" t="n"/>
      <c r="N445" s="50" t="n"/>
    </row>
    <row r="446">
      <c r="B446" s="49" t="n"/>
      <c r="C446" s="50" t="n"/>
      <c r="D446" s="50" t="n"/>
      <c r="E446" s="50" t="n"/>
      <c r="F446" s="51" t="n"/>
      <c r="G446" s="52" t="n"/>
      <c r="H446" s="53" t="n"/>
      <c r="I446" s="54">
        <f>IF(OR(G446="",G446=0),"",H446/G446)</f>
        <v/>
      </c>
      <c r="J446" s="55">
        <f>IF(E446="","",IFERROR(VLOOKUP(E446,Listas!$A$2:$B$12,2,FALSE),""))</f>
        <v/>
      </c>
      <c r="K446" s="56">
        <f>IF(B446="","",DATE(YEAR(B446),MONTH(B446),1))</f>
        <v/>
      </c>
      <c r="L446" s="50" t="n"/>
      <c r="M446" s="57" t="n"/>
      <c r="N446" s="50" t="n"/>
    </row>
    <row r="447">
      <c r="B447" s="49" t="n"/>
      <c r="C447" s="50" t="n"/>
      <c r="D447" s="50" t="n"/>
      <c r="E447" s="50" t="n"/>
      <c r="F447" s="51" t="n"/>
      <c r="G447" s="52" t="n"/>
      <c r="H447" s="53" t="n"/>
      <c r="I447" s="54">
        <f>IF(OR(G447="",G447=0),"",H447/G447)</f>
        <v/>
      </c>
      <c r="J447" s="55">
        <f>IF(E447="","",IFERROR(VLOOKUP(E447,Listas!$A$2:$B$12,2,FALSE),""))</f>
        <v/>
      </c>
      <c r="K447" s="56">
        <f>IF(B447="","",DATE(YEAR(B447),MONTH(B447),1))</f>
        <v/>
      </c>
      <c r="L447" s="50" t="n"/>
      <c r="M447" s="57" t="n"/>
      <c r="N447" s="50" t="n"/>
    </row>
    <row r="448">
      <c r="B448" s="49" t="n"/>
      <c r="C448" s="50" t="n"/>
      <c r="D448" s="50" t="n"/>
      <c r="E448" s="50" t="n"/>
      <c r="F448" s="51" t="n"/>
      <c r="G448" s="52" t="n"/>
      <c r="H448" s="53" t="n"/>
      <c r="I448" s="54">
        <f>IF(OR(G448="",G448=0),"",H448/G448)</f>
        <v/>
      </c>
      <c r="J448" s="55">
        <f>IF(E448="","",IFERROR(VLOOKUP(E448,Listas!$A$2:$B$12,2,FALSE),""))</f>
        <v/>
      </c>
      <c r="K448" s="56">
        <f>IF(B448="","",DATE(YEAR(B448),MONTH(B448),1))</f>
        <v/>
      </c>
      <c r="L448" s="50" t="n"/>
      <c r="M448" s="57" t="n"/>
      <c r="N448" s="50" t="n"/>
    </row>
    <row r="449">
      <c r="B449" s="49" t="n"/>
      <c r="C449" s="50" t="n"/>
      <c r="D449" s="50" t="n"/>
      <c r="E449" s="50" t="n"/>
      <c r="F449" s="51" t="n"/>
      <c r="G449" s="52" t="n"/>
      <c r="H449" s="53" t="n"/>
      <c r="I449" s="54">
        <f>IF(OR(G449="",G449=0),"",H449/G449)</f>
        <v/>
      </c>
      <c r="J449" s="55">
        <f>IF(E449="","",IFERROR(VLOOKUP(E449,Listas!$A$2:$B$12,2,FALSE),""))</f>
        <v/>
      </c>
      <c r="K449" s="56">
        <f>IF(B449="","",DATE(YEAR(B449),MONTH(B449),1))</f>
        <v/>
      </c>
      <c r="L449" s="50" t="n"/>
      <c r="M449" s="57" t="n"/>
      <c r="N449" s="50" t="n"/>
    </row>
    <row r="450">
      <c r="B450" s="49" t="n"/>
      <c r="C450" s="50" t="n"/>
      <c r="D450" s="50" t="n"/>
      <c r="E450" s="50" t="n"/>
      <c r="F450" s="51" t="n"/>
      <c r="G450" s="52" t="n"/>
      <c r="H450" s="53" t="n"/>
      <c r="I450" s="54">
        <f>IF(OR(G450="",G450=0),"",H450/G450)</f>
        <v/>
      </c>
      <c r="J450" s="55">
        <f>IF(E450="","",IFERROR(VLOOKUP(E450,Listas!$A$2:$B$12,2,FALSE),""))</f>
        <v/>
      </c>
      <c r="K450" s="56">
        <f>IF(B450="","",DATE(YEAR(B450),MONTH(B450),1))</f>
        <v/>
      </c>
      <c r="L450" s="50" t="n"/>
      <c r="M450" s="57" t="n"/>
      <c r="N450" s="50" t="n"/>
    </row>
    <row r="451">
      <c r="B451" s="49" t="n"/>
      <c r="C451" s="50" t="n"/>
      <c r="D451" s="50" t="n"/>
      <c r="E451" s="50" t="n"/>
      <c r="F451" s="51" t="n"/>
      <c r="G451" s="52" t="n"/>
      <c r="H451" s="53" t="n"/>
      <c r="I451" s="54">
        <f>IF(OR(G451="",G451=0),"",H451/G451)</f>
        <v/>
      </c>
      <c r="J451" s="55">
        <f>IF(E451="","",IFERROR(VLOOKUP(E451,Listas!$A$2:$B$12,2,FALSE),""))</f>
        <v/>
      </c>
      <c r="K451" s="56">
        <f>IF(B451="","",DATE(YEAR(B451),MONTH(B451),1))</f>
        <v/>
      </c>
      <c r="L451" s="50" t="n"/>
      <c r="M451" s="57" t="n"/>
      <c r="N451" s="50" t="n"/>
    </row>
    <row r="452">
      <c r="B452" s="49" t="n"/>
      <c r="C452" s="50" t="n"/>
      <c r="D452" s="50" t="n"/>
      <c r="E452" s="50" t="n"/>
      <c r="F452" s="51" t="n"/>
      <c r="G452" s="52" t="n"/>
      <c r="H452" s="53" t="n"/>
      <c r="I452" s="54">
        <f>IF(OR(G452="",G452=0),"",H452/G452)</f>
        <v/>
      </c>
      <c r="J452" s="55">
        <f>IF(E452="","",IFERROR(VLOOKUP(E452,Listas!$A$2:$B$12,2,FALSE),""))</f>
        <v/>
      </c>
      <c r="K452" s="56">
        <f>IF(B452="","",DATE(YEAR(B452),MONTH(B452),1))</f>
        <v/>
      </c>
      <c r="L452" s="50" t="n"/>
      <c r="M452" s="57" t="n"/>
      <c r="N452" s="50" t="n"/>
    </row>
    <row r="453">
      <c r="B453" s="49" t="n"/>
      <c r="C453" s="50" t="n"/>
      <c r="D453" s="50" t="n"/>
      <c r="E453" s="50" t="n"/>
      <c r="F453" s="51" t="n"/>
      <c r="G453" s="52" t="n"/>
      <c r="H453" s="53" t="n"/>
      <c r="I453" s="54">
        <f>IF(OR(G453="",G453=0),"",H453/G453)</f>
        <v/>
      </c>
      <c r="J453" s="55">
        <f>IF(E453="","",IFERROR(VLOOKUP(E453,Listas!$A$2:$B$12,2,FALSE),""))</f>
        <v/>
      </c>
      <c r="K453" s="56">
        <f>IF(B453="","",DATE(YEAR(B453),MONTH(B453),1))</f>
        <v/>
      </c>
      <c r="L453" s="50" t="n"/>
      <c r="M453" s="57" t="n"/>
      <c r="N453" s="50" t="n"/>
    </row>
    <row r="454">
      <c r="B454" s="49" t="n"/>
      <c r="C454" s="50" t="n"/>
      <c r="D454" s="50" t="n"/>
      <c r="E454" s="50" t="n"/>
      <c r="F454" s="51" t="n"/>
      <c r="G454" s="52" t="n"/>
      <c r="H454" s="53" t="n"/>
      <c r="I454" s="54">
        <f>IF(OR(G454="",G454=0),"",H454/G454)</f>
        <v/>
      </c>
      <c r="J454" s="55">
        <f>IF(E454="","",IFERROR(VLOOKUP(E454,Listas!$A$2:$B$12,2,FALSE),""))</f>
        <v/>
      </c>
      <c r="K454" s="56">
        <f>IF(B454="","",DATE(YEAR(B454),MONTH(B454),1))</f>
        <v/>
      </c>
      <c r="L454" s="50" t="n"/>
      <c r="M454" s="57" t="n"/>
      <c r="N454" s="50" t="n"/>
    </row>
    <row r="455">
      <c r="B455" s="49" t="n"/>
      <c r="C455" s="50" t="n"/>
      <c r="D455" s="50" t="n"/>
      <c r="E455" s="50" t="n"/>
      <c r="F455" s="51" t="n"/>
      <c r="G455" s="52" t="n"/>
      <c r="H455" s="53" t="n"/>
      <c r="I455" s="54">
        <f>IF(OR(G455="",G455=0),"",H455/G455)</f>
        <v/>
      </c>
      <c r="J455" s="55">
        <f>IF(E455="","",IFERROR(VLOOKUP(E455,Listas!$A$2:$B$12,2,FALSE),""))</f>
        <v/>
      </c>
      <c r="K455" s="56">
        <f>IF(B455="","",DATE(YEAR(B455),MONTH(B455),1))</f>
        <v/>
      </c>
      <c r="L455" s="50" t="n"/>
      <c r="M455" s="57" t="n"/>
      <c r="N455" s="50" t="n"/>
    </row>
    <row r="456">
      <c r="B456" s="49" t="n"/>
      <c r="C456" s="50" t="n"/>
      <c r="D456" s="50" t="n"/>
      <c r="E456" s="50" t="n"/>
      <c r="F456" s="51" t="n"/>
      <c r="G456" s="52" t="n"/>
      <c r="H456" s="53" t="n"/>
      <c r="I456" s="54">
        <f>IF(OR(G456="",G456=0),"",H456/G456)</f>
        <v/>
      </c>
      <c r="J456" s="55">
        <f>IF(E456="","",IFERROR(VLOOKUP(E456,Listas!$A$2:$B$12,2,FALSE),""))</f>
        <v/>
      </c>
      <c r="K456" s="56">
        <f>IF(B456="","",DATE(YEAR(B456),MONTH(B456),1))</f>
        <v/>
      </c>
      <c r="L456" s="50" t="n"/>
      <c r="M456" s="57" t="n"/>
      <c r="N456" s="50" t="n"/>
    </row>
    <row r="457">
      <c r="B457" s="49" t="n"/>
      <c r="C457" s="50" t="n"/>
      <c r="D457" s="50" t="n"/>
      <c r="E457" s="50" t="n"/>
      <c r="F457" s="51" t="n"/>
      <c r="G457" s="52" t="n"/>
      <c r="H457" s="53" t="n"/>
      <c r="I457" s="54">
        <f>IF(OR(G457="",G457=0),"",H457/G457)</f>
        <v/>
      </c>
      <c r="J457" s="55">
        <f>IF(E457="","",IFERROR(VLOOKUP(E457,Listas!$A$2:$B$12,2,FALSE),""))</f>
        <v/>
      </c>
      <c r="K457" s="56">
        <f>IF(B457="","",DATE(YEAR(B457),MONTH(B457),1))</f>
        <v/>
      </c>
      <c r="L457" s="50" t="n"/>
      <c r="M457" s="57" t="n"/>
      <c r="N457" s="50" t="n"/>
    </row>
    <row r="458">
      <c r="B458" s="49" t="n"/>
      <c r="C458" s="50" t="n"/>
      <c r="D458" s="50" t="n"/>
      <c r="E458" s="50" t="n"/>
      <c r="F458" s="51" t="n"/>
      <c r="G458" s="52" t="n"/>
      <c r="H458" s="53" t="n"/>
      <c r="I458" s="54">
        <f>IF(OR(G458="",G458=0),"",H458/G458)</f>
        <v/>
      </c>
      <c r="J458" s="55">
        <f>IF(E458="","",IFERROR(VLOOKUP(E458,Listas!$A$2:$B$12,2,FALSE),""))</f>
        <v/>
      </c>
      <c r="K458" s="56">
        <f>IF(B458="","",DATE(YEAR(B458),MONTH(B458),1))</f>
        <v/>
      </c>
      <c r="L458" s="50" t="n"/>
      <c r="M458" s="57" t="n"/>
      <c r="N458" s="50" t="n"/>
    </row>
    <row r="459">
      <c r="B459" s="49" t="n"/>
      <c r="C459" s="50" t="n"/>
      <c r="D459" s="50" t="n"/>
      <c r="E459" s="50" t="n"/>
      <c r="F459" s="51" t="n"/>
      <c r="G459" s="52" t="n"/>
      <c r="H459" s="53" t="n"/>
      <c r="I459" s="54">
        <f>IF(OR(G459="",G459=0),"",H459/G459)</f>
        <v/>
      </c>
      <c r="J459" s="55">
        <f>IF(E459="","",IFERROR(VLOOKUP(E459,Listas!$A$2:$B$12,2,FALSE),""))</f>
        <v/>
      </c>
      <c r="K459" s="56">
        <f>IF(B459="","",DATE(YEAR(B459),MONTH(B459),1))</f>
        <v/>
      </c>
      <c r="L459" s="50" t="n"/>
      <c r="M459" s="57" t="n"/>
      <c r="N459" s="50" t="n"/>
    </row>
    <row r="460">
      <c r="B460" s="49" t="n"/>
      <c r="C460" s="50" t="n"/>
      <c r="D460" s="50" t="n"/>
      <c r="E460" s="50" t="n"/>
      <c r="F460" s="51" t="n"/>
      <c r="G460" s="52" t="n"/>
      <c r="H460" s="53" t="n"/>
      <c r="I460" s="54">
        <f>IF(OR(G460="",G460=0),"",H460/G460)</f>
        <v/>
      </c>
      <c r="J460" s="55">
        <f>IF(E460="","",IFERROR(VLOOKUP(E460,Listas!$A$2:$B$12,2,FALSE),""))</f>
        <v/>
      </c>
      <c r="K460" s="56">
        <f>IF(B460="","",DATE(YEAR(B460),MONTH(B460),1))</f>
        <v/>
      </c>
      <c r="L460" s="50" t="n"/>
      <c r="M460" s="57" t="n"/>
      <c r="N460" s="50" t="n"/>
    </row>
    <row r="461">
      <c r="B461" s="49" t="n"/>
      <c r="C461" s="50" t="n"/>
      <c r="D461" s="50" t="n"/>
      <c r="E461" s="50" t="n"/>
      <c r="F461" s="51" t="n"/>
      <c r="G461" s="52" t="n"/>
      <c r="H461" s="53" t="n"/>
      <c r="I461" s="54">
        <f>IF(OR(G461="",G461=0),"",H461/G461)</f>
        <v/>
      </c>
      <c r="J461" s="55">
        <f>IF(E461="","",IFERROR(VLOOKUP(E461,Listas!$A$2:$B$12,2,FALSE),""))</f>
        <v/>
      </c>
      <c r="K461" s="56">
        <f>IF(B461="","",DATE(YEAR(B461),MONTH(B461),1))</f>
        <v/>
      </c>
      <c r="L461" s="50" t="n"/>
      <c r="M461" s="57" t="n"/>
      <c r="N461" s="50" t="n"/>
    </row>
    <row r="462">
      <c r="B462" s="49" t="n"/>
      <c r="C462" s="50" t="n"/>
      <c r="D462" s="50" t="n"/>
      <c r="E462" s="50" t="n"/>
      <c r="F462" s="51" t="n"/>
      <c r="G462" s="52" t="n"/>
      <c r="H462" s="53" t="n"/>
      <c r="I462" s="54">
        <f>IF(OR(G462="",G462=0),"",H462/G462)</f>
        <v/>
      </c>
      <c r="J462" s="55">
        <f>IF(E462="","",IFERROR(VLOOKUP(E462,Listas!$A$2:$B$12,2,FALSE),""))</f>
        <v/>
      </c>
      <c r="K462" s="56">
        <f>IF(B462="","",DATE(YEAR(B462),MONTH(B462),1))</f>
        <v/>
      </c>
      <c r="L462" s="50" t="n"/>
      <c r="M462" s="57" t="n"/>
      <c r="N462" s="50" t="n"/>
    </row>
    <row r="463">
      <c r="B463" s="49" t="n"/>
      <c r="C463" s="50" t="n"/>
      <c r="D463" s="50" t="n"/>
      <c r="E463" s="50" t="n"/>
      <c r="F463" s="51" t="n"/>
      <c r="G463" s="52" t="n"/>
      <c r="H463" s="53" t="n"/>
      <c r="I463" s="54">
        <f>IF(OR(G463="",G463=0),"",H463/G463)</f>
        <v/>
      </c>
      <c r="J463" s="55">
        <f>IF(E463="","",IFERROR(VLOOKUP(E463,Listas!$A$2:$B$12,2,FALSE),""))</f>
        <v/>
      </c>
      <c r="K463" s="56">
        <f>IF(B463="","",DATE(YEAR(B463),MONTH(B463),1))</f>
        <v/>
      </c>
      <c r="L463" s="50" t="n"/>
      <c r="M463" s="57" t="n"/>
      <c r="N463" s="50" t="n"/>
    </row>
    <row r="464">
      <c r="B464" s="49" t="n"/>
      <c r="C464" s="50" t="n"/>
      <c r="D464" s="50" t="n"/>
      <c r="E464" s="50" t="n"/>
      <c r="F464" s="51" t="n"/>
      <c r="G464" s="52" t="n"/>
      <c r="H464" s="53" t="n"/>
      <c r="I464" s="54">
        <f>IF(OR(G464="",G464=0),"",H464/G464)</f>
        <v/>
      </c>
      <c r="J464" s="55">
        <f>IF(E464="","",IFERROR(VLOOKUP(E464,Listas!$A$2:$B$12,2,FALSE),""))</f>
        <v/>
      </c>
      <c r="K464" s="56">
        <f>IF(B464="","",DATE(YEAR(B464),MONTH(B464),1))</f>
        <v/>
      </c>
      <c r="L464" s="50" t="n"/>
      <c r="M464" s="57" t="n"/>
      <c r="N464" s="50" t="n"/>
    </row>
    <row r="465">
      <c r="B465" s="49" t="n"/>
      <c r="C465" s="50" t="n"/>
      <c r="D465" s="50" t="n"/>
      <c r="E465" s="50" t="n"/>
      <c r="F465" s="51" t="n"/>
      <c r="G465" s="52" t="n"/>
      <c r="H465" s="53" t="n"/>
      <c r="I465" s="54">
        <f>IF(OR(G465="",G465=0),"",H465/G465)</f>
        <v/>
      </c>
      <c r="J465" s="55">
        <f>IF(E465="","",IFERROR(VLOOKUP(E465,Listas!$A$2:$B$12,2,FALSE),""))</f>
        <v/>
      </c>
      <c r="K465" s="56">
        <f>IF(B465="","",DATE(YEAR(B465),MONTH(B465),1))</f>
        <v/>
      </c>
      <c r="L465" s="50" t="n"/>
      <c r="M465" s="57" t="n"/>
      <c r="N465" s="50" t="n"/>
    </row>
    <row r="466">
      <c r="B466" s="49" t="n"/>
      <c r="C466" s="50" t="n"/>
      <c r="D466" s="50" t="n"/>
      <c r="E466" s="50" t="n"/>
      <c r="F466" s="51" t="n"/>
      <c r="G466" s="52" t="n"/>
      <c r="H466" s="53" t="n"/>
      <c r="I466" s="54">
        <f>IF(OR(G466="",G466=0),"",H466/G466)</f>
        <v/>
      </c>
      <c r="J466" s="55">
        <f>IF(E466="","",IFERROR(VLOOKUP(E466,Listas!$A$2:$B$12,2,FALSE),""))</f>
        <v/>
      </c>
      <c r="K466" s="56">
        <f>IF(B466="","",DATE(YEAR(B466),MONTH(B466),1))</f>
        <v/>
      </c>
      <c r="L466" s="50" t="n"/>
      <c r="M466" s="57" t="n"/>
      <c r="N466" s="50" t="n"/>
    </row>
    <row r="467">
      <c r="B467" s="49" t="n"/>
      <c r="C467" s="50" t="n"/>
      <c r="D467" s="50" t="n"/>
      <c r="E467" s="50" t="n"/>
      <c r="F467" s="51" t="n"/>
      <c r="G467" s="52" t="n"/>
      <c r="H467" s="53" t="n"/>
      <c r="I467" s="54">
        <f>IF(OR(G467="",G467=0),"",H467/G467)</f>
        <v/>
      </c>
      <c r="J467" s="55">
        <f>IF(E467="","",IFERROR(VLOOKUP(E467,Listas!$A$2:$B$12,2,FALSE),""))</f>
        <v/>
      </c>
      <c r="K467" s="56">
        <f>IF(B467="","",DATE(YEAR(B467),MONTH(B467),1))</f>
        <v/>
      </c>
      <c r="L467" s="50" t="n"/>
      <c r="M467" s="57" t="n"/>
      <c r="N467" s="50" t="n"/>
    </row>
    <row r="468">
      <c r="B468" s="49" t="n"/>
      <c r="C468" s="50" t="n"/>
      <c r="D468" s="50" t="n"/>
      <c r="E468" s="50" t="n"/>
      <c r="F468" s="51" t="n"/>
      <c r="G468" s="52" t="n"/>
      <c r="H468" s="53" t="n"/>
      <c r="I468" s="54">
        <f>IF(OR(G468="",G468=0),"",H468/G468)</f>
        <v/>
      </c>
      <c r="J468" s="55">
        <f>IF(E468="","",IFERROR(VLOOKUP(E468,Listas!$A$2:$B$12,2,FALSE),""))</f>
        <v/>
      </c>
      <c r="K468" s="56">
        <f>IF(B468="","",DATE(YEAR(B468),MONTH(B468),1))</f>
        <v/>
      </c>
      <c r="L468" s="50" t="n"/>
      <c r="M468" s="57" t="n"/>
      <c r="N468" s="50" t="n"/>
    </row>
    <row r="469">
      <c r="B469" s="49" t="n"/>
      <c r="C469" s="50" t="n"/>
      <c r="D469" s="50" t="n"/>
      <c r="E469" s="50" t="n"/>
      <c r="F469" s="51" t="n"/>
      <c r="G469" s="52" t="n"/>
      <c r="H469" s="53" t="n"/>
      <c r="I469" s="54">
        <f>IF(OR(G469="",G469=0),"",H469/G469)</f>
        <v/>
      </c>
      <c r="J469" s="55">
        <f>IF(E469="","",IFERROR(VLOOKUP(E469,Listas!$A$2:$B$12,2,FALSE),""))</f>
        <v/>
      </c>
      <c r="K469" s="56">
        <f>IF(B469="","",DATE(YEAR(B469),MONTH(B469),1))</f>
        <v/>
      </c>
      <c r="L469" s="50" t="n"/>
      <c r="M469" s="57" t="n"/>
      <c r="N469" s="50" t="n"/>
    </row>
    <row r="470">
      <c r="B470" s="49" t="n"/>
      <c r="C470" s="50" t="n"/>
      <c r="D470" s="50" t="n"/>
      <c r="E470" s="50" t="n"/>
      <c r="F470" s="51" t="n"/>
      <c r="G470" s="52" t="n"/>
      <c r="H470" s="53" t="n"/>
      <c r="I470" s="54">
        <f>IF(OR(G470="",G470=0),"",H470/G470)</f>
        <v/>
      </c>
      <c r="J470" s="55">
        <f>IF(E470="","",IFERROR(VLOOKUP(E470,Listas!$A$2:$B$12,2,FALSE),""))</f>
        <v/>
      </c>
      <c r="K470" s="56">
        <f>IF(B470="","",DATE(YEAR(B470),MONTH(B470),1))</f>
        <v/>
      </c>
      <c r="L470" s="50" t="n"/>
      <c r="M470" s="57" t="n"/>
      <c r="N470" s="50" t="n"/>
    </row>
    <row r="471">
      <c r="B471" s="49" t="n"/>
      <c r="C471" s="50" t="n"/>
      <c r="D471" s="50" t="n"/>
      <c r="E471" s="50" t="n"/>
      <c r="F471" s="51" t="n"/>
      <c r="G471" s="52" t="n"/>
      <c r="H471" s="53" t="n"/>
      <c r="I471" s="54">
        <f>IF(OR(G471="",G471=0),"",H471/G471)</f>
        <v/>
      </c>
      <c r="J471" s="55">
        <f>IF(E471="","",IFERROR(VLOOKUP(E471,Listas!$A$2:$B$12,2,FALSE),""))</f>
        <v/>
      </c>
      <c r="K471" s="56">
        <f>IF(B471="","",DATE(YEAR(B471),MONTH(B471),1))</f>
        <v/>
      </c>
      <c r="L471" s="50" t="n"/>
      <c r="M471" s="57" t="n"/>
      <c r="N471" s="50" t="n"/>
    </row>
    <row r="472">
      <c r="B472" s="49" t="n"/>
      <c r="C472" s="50" t="n"/>
      <c r="D472" s="50" t="n"/>
      <c r="E472" s="50" t="n"/>
      <c r="F472" s="51" t="n"/>
      <c r="G472" s="52" t="n"/>
      <c r="H472" s="53" t="n"/>
      <c r="I472" s="54">
        <f>IF(OR(G472="",G472=0),"",H472/G472)</f>
        <v/>
      </c>
      <c r="J472" s="55">
        <f>IF(E472="","",IFERROR(VLOOKUP(E472,Listas!$A$2:$B$12,2,FALSE),""))</f>
        <v/>
      </c>
      <c r="K472" s="56">
        <f>IF(B472="","",DATE(YEAR(B472),MONTH(B472),1))</f>
        <v/>
      </c>
      <c r="L472" s="50" t="n"/>
      <c r="M472" s="57" t="n"/>
      <c r="N472" s="50" t="n"/>
    </row>
    <row r="473">
      <c r="B473" s="49" t="n"/>
      <c r="C473" s="50" t="n"/>
      <c r="D473" s="50" t="n"/>
      <c r="E473" s="50" t="n"/>
      <c r="F473" s="51" t="n"/>
      <c r="G473" s="52" t="n"/>
      <c r="H473" s="53" t="n"/>
      <c r="I473" s="54">
        <f>IF(OR(G473="",G473=0),"",H473/G473)</f>
        <v/>
      </c>
      <c r="J473" s="55">
        <f>IF(E473="","",IFERROR(VLOOKUP(E473,Listas!$A$2:$B$12,2,FALSE),""))</f>
        <v/>
      </c>
      <c r="K473" s="56">
        <f>IF(B473="","",DATE(YEAR(B473),MONTH(B473),1))</f>
        <v/>
      </c>
      <c r="L473" s="50" t="n"/>
      <c r="M473" s="57" t="n"/>
      <c r="N473" s="50" t="n"/>
    </row>
    <row r="474">
      <c r="B474" s="49" t="n"/>
      <c r="C474" s="50" t="n"/>
      <c r="D474" s="50" t="n"/>
      <c r="E474" s="50" t="n"/>
      <c r="F474" s="51" t="n"/>
      <c r="G474" s="52" t="n"/>
      <c r="H474" s="53" t="n"/>
      <c r="I474" s="54">
        <f>IF(OR(G474="",G474=0),"",H474/G474)</f>
        <v/>
      </c>
      <c r="J474" s="55">
        <f>IF(E474="","",IFERROR(VLOOKUP(E474,Listas!$A$2:$B$12,2,FALSE),""))</f>
        <v/>
      </c>
      <c r="K474" s="56">
        <f>IF(B474="","",DATE(YEAR(B474),MONTH(B474),1))</f>
        <v/>
      </c>
      <c r="L474" s="50" t="n"/>
      <c r="M474" s="57" t="n"/>
      <c r="N474" s="50" t="n"/>
    </row>
    <row r="475">
      <c r="B475" s="49" t="n"/>
      <c r="C475" s="50" t="n"/>
      <c r="D475" s="50" t="n"/>
      <c r="E475" s="50" t="n"/>
      <c r="F475" s="51" t="n"/>
      <c r="G475" s="52" t="n"/>
      <c r="H475" s="53" t="n"/>
      <c r="I475" s="54">
        <f>IF(OR(G475="",G475=0),"",H475/G475)</f>
        <v/>
      </c>
      <c r="J475" s="55">
        <f>IF(E475="","",IFERROR(VLOOKUP(E475,Listas!$A$2:$B$12,2,FALSE),""))</f>
        <v/>
      </c>
      <c r="K475" s="56">
        <f>IF(B475="","",DATE(YEAR(B475),MONTH(B475),1))</f>
        <v/>
      </c>
      <c r="L475" s="50" t="n"/>
      <c r="M475" s="57" t="n"/>
      <c r="N475" s="50" t="n"/>
    </row>
    <row r="476">
      <c r="B476" s="49" t="n"/>
      <c r="C476" s="50" t="n"/>
      <c r="D476" s="50" t="n"/>
      <c r="E476" s="50" t="n"/>
      <c r="F476" s="51" t="n"/>
      <c r="G476" s="52" t="n"/>
      <c r="H476" s="53" t="n"/>
      <c r="I476" s="54">
        <f>IF(OR(G476="",G476=0),"",H476/G476)</f>
        <v/>
      </c>
      <c r="J476" s="55">
        <f>IF(E476="","",IFERROR(VLOOKUP(E476,Listas!$A$2:$B$12,2,FALSE),""))</f>
        <v/>
      </c>
      <c r="K476" s="56">
        <f>IF(B476="","",DATE(YEAR(B476),MONTH(B476),1))</f>
        <v/>
      </c>
      <c r="L476" s="50" t="n"/>
      <c r="M476" s="57" t="n"/>
      <c r="N476" s="50" t="n"/>
    </row>
    <row r="477">
      <c r="B477" s="49" t="n"/>
      <c r="C477" s="50" t="n"/>
      <c r="D477" s="50" t="n"/>
      <c r="E477" s="50" t="n"/>
      <c r="F477" s="51" t="n"/>
      <c r="G477" s="52" t="n"/>
      <c r="H477" s="53" t="n"/>
      <c r="I477" s="54">
        <f>IF(OR(G477="",G477=0),"",H477/G477)</f>
        <v/>
      </c>
      <c r="J477" s="55">
        <f>IF(E477="","",IFERROR(VLOOKUP(E477,Listas!$A$2:$B$12,2,FALSE),""))</f>
        <v/>
      </c>
      <c r="K477" s="56">
        <f>IF(B477="","",DATE(YEAR(B477),MONTH(B477),1))</f>
        <v/>
      </c>
      <c r="L477" s="50" t="n"/>
      <c r="M477" s="57" t="n"/>
      <c r="N477" s="50" t="n"/>
    </row>
    <row r="478">
      <c r="B478" s="49" t="n"/>
      <c r="C478" s="50" t="n"/>
      <c r="D478" s="50" t="n"/>
      <c r="E478" s="50" t="n"/>
      <c r="F478" s="51" t="n"/>
      <c r="G478" s="52" t="n"/>
      <c r="H478" s="53" t="n"/>
      <c r="I478" s="54">
        <f>IF(OR(G478="",G478=0),"",H478/G478)</f>
        <v/>
      </c>
      <c r="J478" s="55">
        <f>IF(E478="","",IFERROR(VLOOKUP(E478,Listas!$A$2:$B$12,2,FALSE),""))</f>
        <v/>
      </c>
      <c r="K478" s="56">
        <f>IF(B478="","",DATE(YEAR(B478),MONTH(B478),1))</f>
        <v/>
      </c>
      <c r="L478" s="50" t="n"/>
      <c r="M478" s="57" t="n"/>
      <c r="N478" s="50" t="n"/>
    </row>
    <row r="479">
      <c r="B479" s="49" t="n"/>
      <c r="C479" s="50" t="n"/>
      <c r="D479" s="50" t="n"/>
      <c r="E479" s="50" t="n"/>
      <c r="F479" s="51" t="n"/>
      <c r="G479" s="52" t="n"/>
      <c r="H479" s="53" t="n"/>
      <c r="I479" s="54">
        <f>IF(OR(G479="",G479=0),"",H479/G479)</f>
        <v/>
      </c>
      <c r="J479" s="55">
        <f>IF(E479="","",IFERROR(VLOOKUP(E479,Listas!$A$2:$B$12,2,FALSE),""))</f>
        <v/>
      </c>
      <c r="K479" s="56">
        <f>IF(B479="","",DATE(YEAR(B479),MONTH(B479),1))</f>
        <v/>
      </c>
      <c r="L479" s="50" t="n"/>
      <c r="M479" s="57" t="n"/>
      <c r="N479" s="50" t="n"/>
    </row>
    <row r="480">
      <c r="B480" s="49" t="n"/>
      <c r="C480" s="50" t="n"/>
      <c r="D480" s="50" t="n"/>
      <c r="E480" s="50" t="n"/>
      <c r="F480" s="51" t="n"/>
      <c r="G480" s="52" t="n"/>
      <c r="H480" s="53" t="n"/>
      <c r="I480" s="54">
        <f>IF(OR(G480="",G480=0),"",H480/G480)</f>
        <v/>
      </c>
      <c r="J480" s="55">
        <f>IF(E480="","",IFERROR(VLOOKUP(E480,Listas!$A$2:$B$12,2,FALSE),""))</f>
        <v/>
      </c>
      <c r="K480" s="56">
        <f>IF(B480="","",DATE(YEAR(B480),MONTH(B480),1))</f>
        <v/>
      </c>
      <c r="L480" s="50" t="n"/>
      <c r="M480" s="57" t="n"/>
      <c r="N480" s="50" t="n"/>
    </row>
    <row r="481">
      <c r="B481" s="49" t="n"/>
      <c r="C481" s="50" t="n"/>
      <c r="D481" s="50" t="n"/>
      <c r="E481" s="50" t="n"/>
      <c r="F481" s="51" t="n"/>
      <c r="G481" s="52" t="n"/>
      <c r="H481" s="53" t="n"/>
      <c r="I481" s="54">
        <f>IF(OR(G481="",G481=0),"",H481/G481)</f>
        <v/>
      </c>
      <c r="J481" s="55">
        <f>IF(E481="","",IFERROR(VLOOKUP(E481,Listas!$A$2:$B$12,2,FALSE),""))</f>
        <v/>
      </c>
      <c r="K481" s="56">
        <f>IF(B481="","",DATE(YEAR(B481),MONTH(B481),1))</f>
        <v/>
      </c>
      <c r="L481" s="50" t="n"/>
      <c r="M481" s="57" t="n"/>
      <c r="N481" s="50" t="n"/>
    </row>
    <row r="482">
      <c r="B482" s="49" t="n"/>
      <c r="C482" s="50" t="n"/>
      <c r="D482" s="50" t="n"/>
      <c r="E482" s="50" t="n"/>
      <c r="F482" s="51" t="n"/>
      <c r="G482" s="52" t="n"/>
      <c r="H482" s="53" t="n"/>
      <c r="I482" s="54">
        <f>IF(OR(G482="",G482=0),"",H482/G482)</f>
        <v/>
      </c>
      <c r="J482" s="55">
        <f>IF(E482="","",IFERROR(VLOOKUP(E482,Listas!$A$2:$B$12,2,FALSE),""))</f>
        <v/>
      </c>
      <c r="K482" s="56">
        <f>IF(B482="","",DATE(YEAR(B482),MONTH(B482),1))</f>
        <v/>
      </c>
      <c r="L482" s="50" t="n"/>
      <c r="M482" s="57" t="n"/>
      <c r="N482" s="50" t="n"/>
    </row>
    <row r="483">
      <c r="B483" s="49" t="n"/>
      <c r="C483" s="50" t="n"/>
      <c r="D483" s="50" t="n"/>
      <c r="E483" s="50" t="n"/>
      <c r="F483" s="51" t="n"/>
      <c r="G483" s="52" t="n"/>
      <c r="H483" s="53" t="n"/>
      <c r="I483" s="54">
        <f>IF(OR(G483="",G483=0),"",H483/G483)</f>
        <v/>
      </c>
      <c r="J483" s="55">
        <f>IF(E483="","",IFERROR(VLOOKUP(E483,Listas!$A$2:$B$12,2,FALSE),""))</f>
        <v/>
      </c>
      <c r="K483" s="56">
        <f>IF(B483="","",DATE(YEAR(B483),MONTH(B483),1))</f>
        <v/>
      </c>
      <c r="L483" s="50" t="n"/>
      <c r="M483" s="57" t="n"/>
      <c r="N483" s="50" t="n"/>
    </row>
    <row r="484">
      <c r="B484" s="49" t="n"/>
      <c r="C484" s="50" t="n"/>
      <c r="D484" s="50" t="n"/>
      <c r="E484" s="50" t="n"/>
      <c r="F484" s="51" t="n"/>
      <c r="G484" s="52" t="n"/>
      <c r="H484" s="53" t="n"/>
      <c r="I484" s="54">
        <f>IF(OR(G484="",G484=0),"",H484/G484)</f>
        <v/>
      </c>
      <c r="J484" s="55">
        <f>IF(E484="","",IFERROR(VLOOKUP(E484,Listas!$A$2:$B$12,2,FALSE),""))</f>
        <v/>
      </c>
      <c r="K484" s="56">
        <f>IF(B484="","",DATE(YEAR(B484),MONTH(B484),1))</f>
        <v/>
      </c>
      <c r="L484" s="50" t="n"/>
      <c r="M484" s="57" t="n"/>
      <c r="N484" s="50" t="n"/>
    </row>
    <row r="485">
      <c r="B485" s="49" t="n"/>
      <c r="C485" s="50" t="n"/>
      <c r="D485" s="50" t="n"/>
      <c r="E485" s="50" t="n"/>
      <c r="F485" s="51" t="n"/>
      <c r="G485" s="52" t="n"/>
      <c r="H485" s="53" t="n"/>
      <c r="I485" s="54">
        <f>IF(OR(G485="",G485=0),"",H485/G485)</f>
        <v/>
      </c>
      <c r="J485" s="55">
        <f>IF(E485="","",IFERROR(VLOOKUP(E485,Listas!$A$2:$B$12,2,FALSE),""))</f>
        <v/>
      </c>
      <c r="K485" s="56">
        <f>IF(B485="","",DATE(YEAR(B485),MONTH(B485),1))</f>
        <v/>
      </c>
      <c r="L485" s="50" t="n"/>
      <c r="M485" s="57" t="n"/>
      <c r="N485" s="50" t="n"/>
    </row>
    <row r="486">
      <c r="B486" s="49" t="n"/>
      <c r="C486" s="50" t="n"/>
      <c r="D486" s="50" t="n"/>
      <c r="E486" s="50" t="n"/>
      <c r="F486" s="51" t="n"/>
      <c r="G486" s="52" t="n"/>
      <c r="H486" s="53" t="n"/>
      <c r="I486" s="54">
        <f>IF(OR(G486="",G486=0),"",H486/G486)</f>
        <v/>
      </c>
      <c r="J486" s="55">
        <f>IF(E486="","",IFERROR(VLOOKUP(E486,Listas!$A$2:$B$12,2,FALSE),""))</f>
        <v/>
      </c>
      <c r="K486" s="56">
        <f>IF(B486="","",DATE(YEAR(B486),MONTH(B486),1))</f>
        <v/>
      </c>
      <c r="L486" s="50" t="n"/>
      <c r="M486" s="57" t="n"/>
      <c r="N486" s="50" t="n"/>
    </row>
    <row r="487">
      <c r="B487" s="49" t="n"/>
      <c r="C487" s="50" t="n"/>
      <c r="D487" s="50" t="n"/>
      <c r="E487" s="50" t="n"/>
      <c r="F487" s="51" t="n"/>
      <c r="G487" s="52" t="n"/>
      <c r="H487" s="53" t="n"/>
      <c r="I487" s="54">
        <f>IF(OR(G487="",G487=0),"",H487/G487)</f>
        <v/>
      </c>
      <c r="J487" s="55">
        <f>IF(E487="","",IFERROR(VLOOKUP(E487,Listas!$A$2:$B$12,2,FALSE),""))</f>
        <v/>
      </c>
      <c r="K487" s="56">
        <f>IF(B487="","",DATE(YEAR(B487),MONTH(B487),1))</f>
        <v/>
      </c>
      <c r="L487" s="50" t="n"/>
      <c r="M487" s="57" t="n"/>
      <c r="N487" s="50" t="n"/>
    </row>
    <row r="488">
      <c r="B488" s="49" t="n"/>
      <c r="C488" s="50" t="n"/>
      <c r="D488" s="50" t="n"/>
      <c r="E488" s="50" t="n"/>
      <c r="F488" s="51" t="n"/>
      <c r="G488" s="52" t="n"/>
      <c r="H488" s="53" t="n"/>
      <c r="I488" s="54">
        <f>IF(OR(G488="",G488=0),"",H488/G488)</f>
        <v/>
      </c>
      <c r="J488" s="55">
        <f>IF(E488="","",IFERROR(VLOOKUP(E488,Listas!$A$2:$B$12,2,FALSE),""))</f>
        <v/>
      </c>
      <c r="K488" s="56">
        <f>IF(B488="","",DATE(YEAR(B488),MONTH(B488),1))</f>
        <v/>
      </c>
      <c r="L488" s="50" t="n"/>
      <c r="M488" s="57" t="n"/>
      <c r="N488" s="50" t="n"/>
    </row>
    <row r="489">
      <c r="B489" s="49" t="n"/>
      <c r="C489" s="50" t="n"/>
      <c r="D489" s="50" t="n"/>
      <c r="E489" s="50" t="n"/>
      <c r="F489" s="51" t="n"/>
      <c r="G489" s="52" t="n"/>
      <c r="H489" s="53" t="n"/>
      <c r="I489" s="54">
        <f>IF(OR(G489="",G489=0),"",H489/G489)</f>
        <v/>
      </c>
      <c r="J489" s="55">
        <f>IF(E489="","",IFERROR(VLOOKUP(E489,Listas!$A$2:$B$12,2,FALSE),""))</f>
        <v/>
      </c>
      <c r="K489" s="56">
        <f>IF(B489="","",DATE(YEAR(B489),MONTH(B489),1))</f>
        <v/>
      </c>
      <c r="L489" s="50" t="n"/>
      <c r="M489" s="57" t="n"/>
      <c r="N489" s="50" t="n"/>
    </row>
    <row r="490">
      <c r="B490" s="49" t="n"/>
      <c r="C490" s="50" t="n"/>
      <c r="D490" s="50" t="n"/>
      <c r="E490" s="50" t="n"/>
      <c r="F490" s="51" t="n"/>
      <c r="G490" s="52" t="n"/>
      <c r="H490" s="53" t="n"/>
      <c r="I490" s="54">
        <f>IF(OR(G490="",G490=0),"",H490/G490)</f>
        <v/>
      </c>
      <c r="J490" s="55">
        <f>IF(E490="","",IFERROR(VLOOKUP(E490,Listas!$A$2:$B$12,2,FALSE),""))</f>
        <v/>
      </c>
      <c r="K490" s="56">
        <f>IF(B490="","",DATE(YEAR(B490),MONTH(B490),1))</f>
        <v/>
      </c>
      <c r="L490" s="50" t="n"/>
      <c r="M490" s="57" t="n"/>
      <c r="N490" s="50" t="n"/>
    </row>
    <row r="491">
      <c r="B491" s="49" t="n"/>
      <c r="C491" s="50" t="n"/>
      <c r="D491" s="50" t="n"/>
      <c r="E491" s="50" t="n"/>
      <c r="F491" s="51" t="n"/>
      <c r="G491" s="52" t="n"/>
      <c r="H491" s="53" t="n"/>
      <c r="I491" s="54">
        <f>IF(OR(G491="",G491=0),"",H491/G491)</f>
        <v/>
      </c>
      <c r="J491" s="55">
        <f>IF(E491="","",IFERROR(VLOOKUP(E491,Listas!$A$2:$B$12,2,FALSE),""))</f>
        <v/>
      </c>
      <c r="K491" s="56">
        <f>IF(B491="","",DATE(YEAR(B491),MONTH(B491),1))</f>
        <v/>
      </c>
      <c r="L491" s="50" t="n"/>
      <c r="M491" s="57" t="n"/>
      <c r="N491" s="50" t="n"/>
    </row>
    <row r="492">
      <c r="B492" s="49" t="n"/>
      <c r="C492" s="50" t="n"/>
      <c r="D492" s="50" t="n"/>
      <c r="E492" s="50" t="n"/>
      <c r="F492" s="51" t="n"/>
      <c r="G492" s="52" t="n"/>
      <c r="H492" s="53" t="n"/>
      <c r="I492" s="54">
        <f>IF(OR(G492="",G492=0),"",H492/G492)</f>
        <v/>
      </c>
      <c r="J492" s="55">
        <f>IF(E492="","",IFERROR(VLOOKUP(E492,Listas!$A$2:$B$12,2,FALSE),""))</f>
        <v/>
      </c>
      <c r="K492" s="56">
        <f>IF(B492="","",DATE(YEAR(B492),MONTH(B492),1))</f>
        <v/>
      </c>
      <c r="L492" s="50" t="n"/>
      <c r="M492" s="57" t="n"/>
      <c r="N492" s="50" t="n"/>
    </row>
    <row r="493">
      <c r="B493" s="49" t="n"/>
      <c r="C493" s="50" t="n"/>
      <c r="D493" s="50" t="n"/>
      <c r="E493" s="50" t="n"/>
      <c r="F493" s="51" t="n"/>
      <c r="G493" s="52" t="n"/>
      <c r="H493" s="53" t="n"/>
      <c r="I493" s="54">
        <f>IF(OR(G493="",G493=0),"",H493/G493)</f>
        <v/>
      </c>
      <c r="J493" s="55">
        <f>IF(E493="","",IFERROR(VLOOKUP(E493,Listas!$A$2:$B$12,2,FALSE),""))</f>
        <v/>
      </c>
      <c r="K493" s="56">
        <f>IF(B493="","",DATE(YEAR(B493),MONTH(B493),1))</f>
        <v/>
      </c>
      <c r="L493" s="50" t="n"/>
      <c r="M493" s="57" t="n"/>
      <c r="N493" s="50" t="n"/>
    </row>
    <row r="494">
      <c r="B494" s="49" t="n"/>
      <c r="C494" s="50" t="n"/>
      <c r="D494" s="50" t="n"/>
      <c r="E494" s="50" t="n"/>
      <c r="F494" s="51" t="n"/>
      <c r="G494" s="52" t="n"/>
      <c r="H494" s="53" t="n"/>
      <c r="I494" s="54">
        <f>IF(OR(G494="",G494=0),"",H494/G494)</f>
        <v/>
      </c>
      <c r="J494" s="55">
        <f>IF(E494="","",IFERROR(VLOOKUP(E494,Listas!$A$2:$B$12,2,FALSE),""))</f>
        <v/>
      </c>
      <c r="K494" s="56">
        <f>IF(B494="","",DATE(YEAR(B494),MONTH(B494),1))</f>
        <v/>
      </c>
      <c r="L494" s="50" t="n"/>
      <c r="M494" s="57" t="n"/>
      <c r="N494" s="50" t="n"/>
    </row>
    <row r="495">
      <c r="B495" s="49" t="n"/>
      <c r="C495" s="50" t="n"/>
      <c r="D495" s="50" t="n"/>
      <c r="E495" s="50" t="n"/>
      <c r="F495" s="51" t="n"/>
      <c r="G495" s="52" t="n"/>
      <c r="H495" s="53" t="n"/>
      <c r="I495" s="54">
        <f>IF(OR(G495="",G495=0),"",H495/G495)</f>
        <v/>
      </c>
      <c r="J495" s="55">
        <f>IF(E495="","",IFERROR(VLOOKUP(E495,Listas!$A$2:$B$12,2,FALSE),""))</f>
        <v/>
      </c>
      <c r="K495" s="56">
        <f>IF(B495="","",DATE(YEAR(B495),MONTH(B495),1))</f>
        <v/>
      </c>
      <c r="L495" s="50" t="n"/>
      <c r="M495" s="57" t="n"/>
      <c r="N495" s="50" t="n"/>
    </row>
    <row r="496">
      <c r="B496" s="49" t="n"/>
      <c r="C496" s="50" t="n"/>
      <c r="D496" s="50" t="n"/>
      <c r="E496" s="50" t="n"/>
      <c r="F496" s="51" t="n"/>
      <c r="G496" s="52" t="n"/>
      <c r="H496" s="53" t="n"/>
      <c r="I496" s="54">
        <f>IF(OR(G496="",G496=0),"",H496/G496)</f>
        <v/>
      </c>
      <c r="J496" s="55">
        <f>IF(E496="","",IFERROR(VLOOKUP(E496,Listas!$A$2:$B$12,2,FALSE),""))</f>
        <v/>
      </c>
      <c r="K496" s="56">
        <f>IF(B496="","",DATE(YEAR(B496),MONTH(B496),1))</f>
        <v/>
      </c>
      <c r="L496" s="50" t="n"/>
      <c r="M496" s="57" t="n"/>
      <c r="N496" s="50" t="n"/>
    </row>
    <row r="497">
      <c r="B497" s="49" t="n"/>
      <c r="C497" s="50" t="n"/>
      <c r="D497" s="50" t="n"/>
      <c r="E497" s="50" t="n"/>
      <c r="F497" s="51" t="n"/>
      <c r="G497" s="52" t="n"/>
      <c r="H497" s="53" t="n"/>
      <c r="I497" s="54">
        <f>IF(OR(G497="",G497=0),"",H497/G497)</f>
        <v/>
      </c>
      <c r="J497" s="55">
        <f>IF(E497="","",IFERROR(VLOOKUP(E497,Listas!$A$2:$B$12,2,FALSE),""))</f>
        <v/>
      </c>
      <c r="K497" s="56">
        <f>IF(B497="","",DATE(YEAR(B497),MONTH(B497),1))</f>
        <v/>
      </c>
      <c r="L497" s="50" t="n"/>
      <c r="M497" s="57" t="n"/>
      <c r="N497" s="50" t="n"/>
    </row>
    <row r="498">
      <c r="B498" s="49" t="n"/>
      <c r="C498" s="50" t="n"/>
      <c r="D498" s="50" t="n"/>
      <c r="E498" s="50" t="n"/>
      <c r="F498" s="51" t="n"/>
      <c r="G498" s="52" t="n"/>
      <c r="H498" s="53" t="n"/>
      <c r="I498" s="54">
        <f>IF(OR(G498="",G498=0),"",H498/G498)</f>
        <v/>
      </c>
      <c r="J498" s="55">
        <f>IF(E498="","",IFERROR(VLOOKUP(E498,Listas!$A$2:$B$12,2,FALSE),""))</f>
        <v/>
      </c>
      <c r="K498" s="56">
        <f>IF(B498="","",DATE(YEAR(B498),MONTH(B498),1))</f>
        <v/>
      </c>
      <c r="L498" s="50" t="n"/>
      <c r="M498" s="57" t="n"/>
      <c r="N498" s="50" t="n"/>
    </row>
    <row r="499">
      <c r="B499" s="49" t="n"/>
      <c r="C499" s="50" t="n"/>
      <c r="D499" s="50" t="n"/>
      <c r="E499" s="50" t="n"/>
      <c r="F499" s="51" t="n"/>
      <c r="G499" s="52" t="n"/>
      <c r="H499" s="53" t="n"/>
      <c r="I499" s="54">
        <f>IF(OR(G499="",G499=0),"",H499/G499)</f>
        <v/>
      </c>
      <c r="J499" s="55">
        <f>IF(E499="","",IFERROR(VLOOKUP(E499,Listas!$A$2:$B$12,2,FALSE),""))</f>
        <v/>
      </c>
      <c r="K499" s="56">
        <f>IF(B499="","",DATE(YEAR(B499),MONTH(B499),1))</f>
        <v/>
      </c>
      <c r="L499" s="50" t="n"/>
      <c r="M499" s="57" t="n"/>
      <c r="N499" s="50" t="n"/>
    </row>
    <row r="500">
      <c r="B500" s="49" t="n"/>
      <c r="C500" s="50" t="n"/>
      <c r="D500" s="50" t="n"/>
      <c r="E500" s="50" t="n"/>
      <c r="F500" s="51" t="n"/>
      <c r="G500" s="52" t="n"/>
      <c r="H500" s="53" t="n"/>
      <c r="I500" s="54">
        <f>IF(OR(G500="",G500=0),"",H500/G500)</f>
        <v/>
      </c>
      <c r="J500" s="55">
        <f>IF(E500="","",IFERROR(VLOOKUP(E500,Listas!$A$2:$B$12,2,FALSE),""))</f>
        <v/>
      </c>
      <c r="K500" s="56">
        <f>IF(B500="","",DATE(YEAR(B500),MONTH(B500),1))</f>
        <v/>
      </c>
      <c r="L500" s="50" t="n"/>
      <c r="M500" s="57" t="n"/>
      <c r="N500" s="50" t="n"/>
    </row>
    <row r="501">
      <c r="B501" s="49" t="n"/>
      <c r="C501" s="50" t="n"/>
      <c r="D501" s="50" t="n"/>
      <c r="E501" s="50" t="n"/>
      <c r="F501" s="51" t="n"/>
      <c r="G501" s="52" t="n"/>
      <c r="H501" s="53" t="n"/>
      <c r="I501" s="54">
        <f>IF(OR(G501="",G501=0),"",H501/G501)</f>
        <v/>
      </c>
      <c r="J501" s="55">
        <f>IF(E501="","",IFERROR(VLOOKUP(E501,Listas!$A$2:$B$12,2,FALSE),""))</f>
        <v/>
      </c>
      <c r="K501" s="56">
        <f>IF(B501="","",DATE(YEAR(B501),MONTH(B501),1))</f>
        <v/>
      </c>
      <c r="L501" s="50" t="n"/>
      <c r="M501" s="57" t="n"/>
      <c r="N501" s="50" t="n"/>
    </row>
    <row r="502">
      <c r="B502" s="49" t="n"/>
      <c r="C502" s="50" t="n"/>
      <c r="D502" s="50" t="n"/>
      <c r="E502" s="50" t="n"/>
      <c r="F502" s="51" t="n"/>
      <c r="G502" s="52" t="n"/>
      <c r="H502" s="53" t="n"/>
      <c r="I502" s="54">
        <f>IF(OR(G502="",G502=0),"",H502/G502)</f>
        <v/>
      </c>
      <c r="J502" s="55">
        <f>IF(E502="","",IFERROR(VLOOKUP(E502,Listas!$A$2:$B$12,2,FALSE),""))</f>
        <v/>
      </c>
      <c r="K502" s="56">
        <f>IF(B502="","",DATE(YEAR(B502),MONTH(B502),1))</f>
        <v/>
      </c>
      <c r="L502" s="50" t="n"/>
      <c r="M502" s="57" t="n"/>
      <c r="N502" s="50" t="n"/>
    </row>
    <row r="503">
      <c r="B503" s="49" t="n"/>
      <c r="C503" s="50" t="n"/>
      <c r="D503" s="50" t="n"/>
      <c r="E503" s="50" t="n"/>
      <c r="F503" s="51" t="n"/>
      <c r="G503" s="52" t="n"/>
      <c r="H503" s="53" t="n"/>
      <c r="I503" s="54">
        <f>IF(OR(G503="",G503=0),"",H503/G503)</f>
        <v/>
      </c>
      <c r="J503" s="55">
        <f>IF(E503="","",IFERROR(VLOOKUP(E503,Listas!$A$2:$B$12,2,FALSE),""))</f>
        <v/>
      </c>
      <c r="K503" s="56">
        <f>IF(B503="","",DATE(YEAR(B503),MONTH(B503),1))</f>
        <v/>
      </c>
      <c r="L503" s="50" t="n"/>
      <c r="M503" s="57" t="n"/>
      <c r="N503" s="50" t="n"/>
    </row>
    <row r="504">
      <c r="B504" s="49" t="n"/>
      <c r="C504" s="50" t="n"/>
      <c r="D504" s="50" t="n"/>
      <c r="E504" s="50" t="n"/>
      <c r="F504" s="51" t="n"/>
      <c r="G504" s="52" t="n"/>
      <c r="H504" s="53" t="n"/>
      <c r="I504" s="54">
        <f>IF(OR(G504="",G504=0),"",H504/G504)</f>
        <v/>
      </c>
      <c r="J504" s="55">
        <f>IF(E504="","",IFERROR(VLOOKUP(E504,Listas!$A$2:$B$12,2,FALSE),""))</f>
        <v/>
      </c>
      <c r="K504" s="56">
        <f>IF(B504="","",DATE(YEAR(B504),MONTH(B504),1))</f>
        <v/>
      </c>
      <c r="L504" s="50" t="n"/>
      <c r="M504" s="57" t="n"/>
      <c r="N504" s="50" t="n"/>
    </row>
    <row r="505">
      <c r="B505" s="49" t="n"/>
      <c r="C505" s="50" t="n"/>
      <c r="D505" s="50" t="n"/>
      <c r="E505" s="50" t="n"/>
      <c r="F505" s="51" t="n"/>
      <c r="G505" s="52" t="n"/>
      <c r="H505" s="53" t="n"/>
      <c r="I505" s="54">
        <f>IF(OR(G505="",G505=0),"",H505/G505)</f>
        <v/>
      </c>
      <c r="J505" s="55">
        <f>IF(E505="","",IFERROR(VLOOKUP(E505,Listas!$A$2:$B$12,2,FALSE),""))</f>
        <v/>
      </c>
      <c r="K505" s="56">
        <f>IF(B505="","",DATE(YEAR(B505),MONTH(B505),1))</f>
        <v/>
      </c>
      <c r="L505" s="50" t="n"/>
      <c r="M505" s="57" t="n"/>
      <c r="N505" s="50" t="n"/>
    </row>
    <row r="506">
      <c r="B506" s="49" t="n"/>
      <c r="C506" s="50" t="n"/>
      <c r="D506" s="50" t="n"/>
      <c r="E506" s="50" t="n"/>
      <c r="F506" s="51" t="n"/>
      <c r="G506" s="52" t="n"/>
      <c r="H506" s="53" t="n"/>
      <c r="I506" s="54">
        <f>IF(OR(G506="",G506=0),"",H506/G506)</f>
        <v/>
      </c>
      <c r="J506" s="55">
        <f>IF(E506="","",IFERROR(VLOOKUP(E506,Listas!$A$2:$B$12,2,FALSE),""))</f>
        <v/>
      </c>
      <c r="K506" s="56">
        <f>IF(B506="","",DATE(YEAR(B506),MONTH(B506),1))</f>
        <v/>
      </c>
      <c r="L506" s="50" t="n"/>
      <c r="M506" s="57" t="n"/>
      <c r="N506" s="50" t="n"/>
    </row>
    <row r="507">
      <c r="B507" s="49" t="n"/>
      <c r="C507" s="50" t="n"/>
      <c r="D507" s="50" t="n"/>
      <c r="E507" s="50" t="n"/>
      <c r="F507" s="51" t="n"/>
      <c r="G507" s="52" t="n"/>
      <c r="H507" s="53" t="n"/>
      <c r="I507" s="54">
        <f>IF(OR(G507="",G507=0),"",H507/G507)</f>
        <v/>
      </c>
      <c r="J507" s="55">
        <f>IF(E507="","",IFERROR(VLOOKUP(E507,Listas!$A$2:$B$12,2,FALSE),""))</f>
        <v/>
      </c>
      <c r="K507" s="56">
        <f>IF(B507="","",DATE(YEAR(B507),MONTH(B507),1))</f>
        <v/>
      </c>
      <c r="L507" s="50" t="n"/>
      <c r="M507" s="57" t="n"/>
      <c r="N507" s="50" t="n"/>
    </row>
    <row r="508">
      <c r="B508" s="49" t="n"/>
      <c r="C508" s="50" t="n"/>
      <c r="D508" s="50" t="n"/>
      <c r="E508" s="50" t="n"/>
      <c r="F508" s="51" t="n"/>
      <c r="G508" s="52" t="n"/>
      <c r="H508" s="53" t="n"/>
      <c r="I508" s="54">
        <f>IF(OR(G508="",G508=0),"",H508/G508)</f>
        <v/>
      </c>
      <c r="J508" s="55">
        <f>IF(E508="","",IFERROR(VLOOKUP(E508,Listas!$A$2:$B$12,2,FALSE),""))</f>
        <v/>
      </c>
      <c r="K508" s="56">
        <f>IF(B508="","",DATE(YEAR(B508),MONTH(B508),1))</f>
        <v/>
      </c>
      <c r="L508" s="50" t="n"/>
      <c r="M508" s="57" t="n"/>
      <c r="N508" s="50" t="n"/>
    </row>
    <row r="509">
      <c r="B509" s="49" t="n"/>
      <c r="C509" s="50" t="n"/>
      <c r="D509" s="50" t="n"/>
      <c r="E509" s="50" t="n"/>
      <c r="F509" s="51" t="n"/>
      <c r="G509" s="52" t="n"/>
      <c r="H509" s="53" t="n"/>
      <c r="I509" s="54">
        <f>IF(OR(G509="",G509=0),"",H509/G509)</f>
        <v/>
      </c>
      <c r="J509" s="55">
        <f>IF(E509="","",IFERROR(VLOOKUP(E509,Listas!$A$2:$B$12,2,FALSE),""))</f>
        <v/>
      </c>
      <c r="K509" s="56">
        <f>IF(B509="","",DATE(YEAR(B509),MONTH(B509),1))</f>
        <v/>
      </c>
      <c r="L509" s="50" t="n"/>
      <c r="M509" s="57" t="n"/>
      <c r="N509" s="50" t="n"/>
    </row>
    <row r="510">
      <c r="B510" s="49" t="n"/>
      <c r="C510" s="50" t="n"/>
      <c r="D510" s="50" t="n"/>
      <c r="E510" s="50" t="n"/>
      <c r="F510" s="51" t="n"/>
      <c r="G510" s="52" t="n"/>
      <c r="H510" s="53" t="n"/>
      <c r="I510" s="54">
        <f>IF(OR(G510="",G510=0),"",H510/G510)</f>
        <v/>
      </c>
      <c r="J510" s="55">
        <f>IF(E510="","",IFERROR(VLOOKUP(E510,Listas!$A$2:$B$12,2,FALSE),""))</f>
        <v/>
      </c>
      <c r="K510" s="56">
        <f>IF(B510="","",DATE(YEAR(B510),MONTH(B510),1))</f>
        <v/>
      </c>
      <c r="L510" s="50" t="n"/>
      <c r="M510" s="57" t="n"/>
      <c r="N510" s="50" t="n"/>
    </row>
    <row r="511">
      <c r="B511" s="49" t="n"/>
      <c r="C511" s="50" t="n"/>
      <c r="D511" s="50" t="n"/>
      <c r="E511" s="50" t="n"/>
      <c r="F511" s="51" t="n"/>
      <c r="G511" s="52" t="n"/>
      <c r="H511" s="53" t="n"/>
      <c r="I511" s="54">
        <f>IF(OR(G511="",G511=0),"",H511/G511)</f>
        <v/>
      </c>
      <c r="J511" s="55">
        <f>IF(E511="","",IFERROR(VLOOKUP(E511,Listas!$A$2:$B$12,2,FALSE),""))</f>
        <v/>
      </c>
      <c r="K511" s="56">
        <f>IF(B511="","",DATE(YEAR(B511),MONTH(B511),1))</f>
        <v/>
      </c>
      <c r="L511" s="50" t="n"/>
      <c r="M511" s="57" t="n"/>
      <c r="N511" s="50" t="n"/>
    </row>
    <row r="512">
      <c r="B512" s="49" t="n"/>
      <c r="C512" s="50" t="n"/>
      <c r="D512" s="50" t="n"/>
      <c r="E512" s="50" t="n"/>
      <c r="F512" s="51" t="n"/>
      <c r="G512" s="52" t="n"/>
      <c r="H512" s="53" t="n"/>
      <c r="I512" s="54">
        <f>IF(OR(G512="",G512=0),"",H512/G512)</f>
        <v/>
      </c>
      <c r="J512" s="55">
        <f>IF(E512="","",IFERROR(VLOOKUP(E512,Listas!$A$2:$B$12,2,FALSE),""))</f>
        <v/>
      </c>
      <c r="K512" s="56">
        <f>IF(B512="","",DATE(YEAR(B512),MONTH(B512),1))</f>
        <v/>
      </c>
      <c r="L512" s="50" t="n"/>
      <c r="M512" s="57" t="n"/>
      <c r="N512" s="50" t="n"/>
    </row>
    <row r="513">
      <c r="B513" s="49" t="n"/>
      <c r="C513" s="50" t="n"/>
      <c r="D513" s="50" t="n"/>
      <c r="E513" s="50" t="n"/>
      <c r="F513" s="51" t="n"/>
      <c r="G513" s="52" t="n"/>
      <c r="H513" s="53" t="n"/>
      <c r="I513" s="54">
        <f>IF(OR(G513="",G513=0),"",H513/G513)</f>
        <v/>
      </c>
      <c r="J513" s="55">
        <f>IF(E513="","",IFERROR(VLOOKUP(E513,Listas!$A$2:$B$12,2,FALSE),""))</f>
        <v/>
      </c>
      <c r="K513" s="56">
        <f>IF(B513="","",DATE(YEAR(B513),MONTH(B513),1))</f>
        <v/>
      </c>
      <c r="L513" s="50" t="n"/>
      <c r="M513" s="57" t="n"/>
      <c r="N513" s="50" t="n"/>
    </row>
    <row r="514">
      <c r="B514" s="49" t="n"/>
      <c r="C514" s="50" t="n"/>
      <c r="D514" s="50" t="n"/>
      <c r="E514" s="50" t="n"/>
      <c r="F514" s="51" t="n"/>
      <c r="G514" s="52" t="n"/>
      <c r="H514" s="53" t="n"/>
      <c r="I514" s="54">
        <f>IF(OR(G514="",G514=0),"",H514/G514)</f>
        <v/>
      </c>
      <c r="J514" s="55">
        <f>IF(E514="","",IFERROR(VLOOKUP(E514,Listas!$A$2:$B$12,2,FALSE),""))</f>
        <v/>
      </c>
      <c r="K514" s="56">
        <f>IF(B514="","",DATE(YEAR(B514),MONTH(B514),1))</f>
        <v/>
      </c>
      <c r="L514" s="50" t="n"/>
      <c r="M514" s="57" t="n"/>
      <c r="N514" s="50" t="n"/>
    </row>
    <row r="515">
      <c r="B515" s="49" t="n"/>
      <c r="C515" s="50" t="n"/>
      <c r="D515" s="50" t="n"/>
      <c r="E515" s="50" t="n"/>
      <c r="F515" s="51" t="n"/>
      <c r="G515" s="52" t="n"/>
      <c r="H515" s="53" t="n"/>
      <c r="I515" s="54">
        <f>IF(OR(G515="",G515=0),"",H515/G515)</f>
        <v/>
      </c>
      <c r="J515" s="55">
        <f>IF(E515="","",IFERROR(VLOOKUP(E515,Listas!$A$2:$B$12,2,FALSE),""))</f>
        <v/>
      </c>
      <c r="K515" s="56">
        <f>IF(B515="","",DATE(YEAR(B515),MONTH(B515),1))</f>
        <v/>
      </c>
      <c r="L515" s="50" t="n"/>
      <c r="M515" s="57" t="n"/>
      <c r="N515" s="50" t="n"/>
    </row>
    <row r="516">
      <c r="B516" s="49" t="n"/>
      <c r="C516" s="50" t="n"/>
      <c r="D516" s="50" t="n"/>
      <c r="E516" s="50" t="n"/>
      <c r="F516" s="51" t="n"/>
      <c r="G516" s="52" t="n"/>
      <c r="H516" s="53" t="n"/>
      <c r="I516" s="54">
        <f>IF(OR(G516="",G516=0),"",H516/G516)</f>
        <v/>
      </c>
      <c r="J516" s="55">
        <f>IF(E516="","",IFERROR(VLOOKUP(E516,Listas!$A$2:$B$12,2,FALSE),""))</f>
        <v/>
      </c>
      <c r="K516" s="56">
        <f>IF(B516="","",DATE(YEAR(B516),MONTH(B516),1))</f>
        <v/>
      </c>
      <c r="L516" s="50" t="n"/>
      <c r="M516" s="57" t="n"/>
      <c r="N516" s="50" t="n"/>
    </row>
    <row r="517">
      <c r="B517" s="49" t="n"/>
      <c r="C517" s="50" t="n"/>
      <c r="D517" s="50" t="n"/>
      <c r="E517" s="50" t="n"/>
      <c r="F517" s="51" t="n"/>
      <c r="G517" s="52" t="n"/>
      <c r="H517" s="53" t="n"/>
      <c r="I517" s="54">
        <f>IF(OR(G517="",G517=0),"",H517/G517)</f>
        <v/>
      </c>
      <c r="J517" s="55">
        <f>IF(E517="","",IFERROR(VLOOKUP(E517,Listas!$A$2:$B$12,2,FALSE),""))</f>
        <v/>
      </c>
      <c r="K517" s="56">
        <f>IF(B517="","",DATE(YEAR(B517),MONTH(B517),1))</f>
        <v/>
      </c>
      <c r="L517" s="50" t="n"/>
      <c r="M517" s="57" t="n"/>
      <c r="N517" s="50" t="n"/>
    </row>
    <row r="518">
      <c r="B518" s="49" t="n"/>
      <c r="C518" s="50" t="n"/>
      <c r="D518" s="50" t="n"/>
      <c r="E518" s="50" t="n"/>
      <c r="F518" s="51" t="n"/>
      <c r="G518" s="52" t="n"/>
      <c r="H518" s="53" t="n"/>
      <c r="I518" s="54">
        <f>IF(OR(G518="",G518=0),"",H518/G518)</f>
        <v/>
      </c>
      <c r="J518" s="55">
        <f>IF(E518="","",IFERROR(VLOOKUP(E518,Listas!$A$2:$B$12,2,FALSE),""))</f>
        <v/>
      </c>
      <c r="K518" s="56">
        <f>IF(B518="","",DATE(YEAR(B518),MONTH(B518),1))</f>
        <v/>
      </c>
      <c r="L518" s="50" t="n"/>
      <c r="M518" s="57" t="n"/>
      <c r="N518" s="50" t="n"/>
    </row>
    <row r="519">
      <c r="B519" s="49" t="n"/>
      <c r="C519" s="50" t="n"/>
      <c r="D519" s="50" t="n"/>
      <c r="E519" s="50" t="n"/>
      <c r="F519" s="51" t="n"/>
      <c r="G519" s="52" t="n"/>
      <c r="H519" s="53" t="n"/>
      <c r="I519" s="54">
        <f>IF(OR(G519="",G519=0),"",H519/G519)</f>
        <v/>
      </c>
      <c r="J519" s="55">
        <f>IF(E519="","",IFERROR(VLOOKUP(E519,Listas!$A$2:$B$12,2,FALSE),""))</f>
        <v/>
      </c>
      <c r="K519" s="56">
        <f>IF(B519="","",DATE(YEAR(B519),MONTH(B519),1))</f>
        <v/>
      </c>
      <c r="L519" s="50" t="n"/>
      <c r="M519" s="57" t="n"/>
      <c r="N519" s="50" t="n"/>
    </row>
    <row r="520">
      <c r="B520" s="49" t="n"/>
      <c r="C520" s="50" t="n"/>
      <c r="D520" s="50" t="n"/>
      <c r="E520" s="50" t="n"/>
      <c r="F520" s="51" t="n"/>
      <c r="G520" s="52" t="n"/>
      <c r="H520" s="53" t="n"/>
      <c r="I520" s="54">
        <f>IF(OR(G520="",G520=0),"",H520/G520)</f>
        <v/>
      </c>
      <c r="J520" s="55">
        <f>IF(E520="","",IFERROR(VLOOKUP(E520,Listas!$A$2:$B$12,2,FALSE),""))</f>
        <v/>
      </c>
      <c r="K520" s="56">
        <f>IF(B520="","",DATE(YEAR(B520),MONTH(B520),1))</f>
        <v/>
      </c>
      <c r="L520" s="50" t="n"/>
      <c r="M520" s="57" t="n"/>
      <c r="N520" s="50" t="n"/>
    </row>
    <row r="521">
      <c r="B521" s="49" t="n"/>
      <c r="C521" s="50" t="n"/>
      <c r="D521" s="50" t="n"/>
      <c r="E521" s="50" t="n"/>
      <c r="F521" s="51" t="n"/>
      <c r="G521" s="52" t="n"/>
      <c r="H521" s="53" t="n"/>
      <c r="I521" s="54">
        <f>IF(OR(G521="",G521=0),"",H521/G521)</f>
        <v/>
      </c>
      <c r="J521" s="55">
        <f>IF(E521="","",IFERROR(VLOOKUP(E521,Listas!$A$2:$B$12,2,FALSE),""))</f>
        <v/>
      </c>
      <c r="K521" s="56">
        <f>IF(B521="","",DATE(YEAR(B521),MONTH(B521),1))</f>
        <v/>
      </c>
      <c r="L521" s="50" t="n"/>
      <c r="M521" s="57" t="n"/>
      <c r="N521" s="50" t="n"/>
    </row>
    <row r="522">
      <c r="B522" s="49" t="n"/>
      <c r="C522" s="50" t="n"/>
      <c r="D522" s="50" t="n"/>
      <c r="E522" s="50" t="n"/>
      <c r="F522" s="51" t="n"/>
      <c r="G522" s="52" t="n"/>
      <c r="H522" s="53" t="n"/>
      <c r="I522" s="54">
        <f>IF(OR(G522="",G522=0),"",H522/G522)</f>
        <v/>
      </c>
      <c r="J522" s="55">
        <f>IF(E522="","",IFERROR(VLOOKUP(E522,Listas!$A$2:$B$12,2,FALSE),""))</f>
        <v/>
      </c>
      <c r="K522" s="56">
        <f>IF(B522="","",DATE(YEAR(B522),MONTH(B522),1))</f>
        <v/>
      </c>
      <c r="L522" s="50" t="n"/>
      <c r="M522" s="57" t="n"/>
      <c r="N522" s="50" t="n"/>
    </row>
    <row r="523">
      <c r="B523" s="49" t="n"/>
      <c r="C523" s="50" t="n"/>
      <c r="D523" s="50" t="n"/>
      <c r="E523" s="50" t="n"/>
      <c r="F523" s="51" t="n"/>
      <c r="G523" s="52" t="n"/>
      <c r="H523" s="53" t="n"/>
      <c r="I523" s="54">
        <f>IF(OR(G523="",G523=0),"",H523/G523)</f>
        <v/>
      </c>
      <c r="J523" s="55">
        <f>IF(E523="","",IFERROR(VLOOKUP(E523,Listas!$A$2:$B$12,2,FALSE),""))</f>
        <v/>
      </c>
      <c r="K523" s="56">
        <f>IF(B523="","",DATE(YEAR(B523),MONTH(B523),1))</f>
        <v/>
      </c>
      <c r="L523" s="50" t="n"/>
      <c r="M523" s="57" t="n"/>
      <c r="N523" s="50" t="n"/>
    </row>
    <row r="524">
      <c r="B524" s="49" t="n"/>
      <c r="C524" s="50" t="n"/>
      <c r="D524" s="50" t="n"/>
      <c r="E524" s="50" t="n"/>
      <c r="F524" s="51" t="n"/>
      <c r="G524" s="52" t="n"/>
      <c r="H524" s="53" t="n"/>
      <c r="I524" s="54">
        <f>IF(OR(G524="",G524=0),"",H524/G524)</f>
        <v/>
      </c>
      <c r="J524" s="55">
        <f>IF(E524="","",IFERROR(VLOOKUP(E524,Listas!$A$2:$B$12,2,FALSE),""))</f>
        <v/>
      </c>
      <c r="K524" s="56">
        <f>IF(B524="","",DATE(YEAR(B524),MONTH(B524),1))</f>
        <v/>
      </c>
      <c r="L524" s="50" t="n"/>
      <c r="M524" s="57" t="n"/>
      <c r="N524" s="50" t="n"/>
    </row>
    <row r="525">
      <c r="B525" s="49" t="n"/>
      <c r="C525" s="50" t="n"/>
      <c r="D525" s="50" t="n"/>
      <c r="E525" s="50" t="n"/>
      <c r="F525" s="51" t="n"/>
      <c r="G525" s="52" t="n"/>
      <c r="H525" s="53" t="n"/>
      <c r="I525" s="54">
        <f>IF(OR(G525="",G525=0),"",H525/G525)</f>
        <v/>
      </c>
      <c r="J525" s="55">
        <f>IF(E525="","",IFERROR(VLOOKUP(E525,Listas!$A$2:$B$12,2,FALSE),""))</f>
        <v/>
      </c>
      <c r="K525" s="56">
        <f>IF(B525="","",DATE(YEAR(B525),MONTH(B525),1))</f>
        <v/>
      </c>
      <c r="L525" s="50" t="n"/>
      <c r="M525" s="57" t="n"/>
      <c r="N525" s="50" t="n"/>
    </row>
    <row r="526">
      <c r="B526" s="49" t="n"/>
      <c r="C526" s="50" t="n"/>
      <c r="D526" s="50" t="n"/>
      <c r="E526" s="50" t="n"/>
      <c r="F526" s="51" t="n"/>
      <c r="G526" s="52" t="n"/>
      <c r="H526" s="53" t="n"/>
      <c r="I526" s="54">
        <f>IF(OR(G526="",G526=0),"",H526/G526)</f>
        <v/>
      </c>
      <c r="J526" s="55">
        <f>IF(E526="","",IFERROR(VLOOKUP(E526,Listas!$A$2:$B$12,2,FALSE),""))</f>
        <v/>
      </c>
      <c r="K526" s="56">
        <f>IF(B526="","",DATE(YEAR(B526),MONTH(B526),1))</f>
        <v/>
      </c>
      <c r="L526" s="50" t="n"/>
      <c r="M526" s="57" t="n"/>
      <c r="N526" s="50" t="n"/>
    </row>
    <row r="527">
      <c r="B527" s="49" t="n"/>
      <c r="C527" s="50" t="n"/>
      <c r="D527" s="50" t="n"/>
      <c r="E527" s="50" t="n"/>
      <c r="F527" s="51" t="n"/>
      <c r="G527" s="52" t="n"/>
      <c r="H527" s="53" t="n"/>
      <c r="I527" s="54">
        <f>IF(OR(G527="",G527=0),"",H527/G527)</f>
        <v/>
      </c>
      <c r="J527" s="55">
        <f>IF(E527="","",IFERROR(VLOOKUP(E527,Listas!$A$2:$B$12,2,FALSE),""))</f>
        <v/>
      </c>
      <c r="K527" s="56">
        <f>IF(B527="","",DATE(YEAR(B527),MONTH(B527),1))</f>
        <v/>
      </c>
      <c r="L527" s="50" t="n"/>
      <c r="M527" s="57" t="n"/>
      <c r="N527" s="50" t="n"/>
    </row>
    <row r="528">
      <c r="B528" s="49" t="n"/>
      <c r="C528" s="50" t="n"/>
      <c r="D528" s="50" t="n"/>
      <c r="E528" s="50" t="n"/>
      <c r="F528" s="51" t="n"/>
      <c r="G528" s="52" t="n"/>
      <c r="H528" s="53" t="n"/>
      <c r="I528" s="54">
        <f>IF(OR(G528="",G528=0),"",H528/G528)</f>
        <v/>
      </c>
      <c r="J528" s="55">
        <f>IF(E528="","",IFERROR(VLOOKUP(E528,Listas!$A$2:$B$12,2,FALSE),""))</f>
        <v/>
      </c>
      <c r="K528" s="56">
        <f>IF(B528="","",DATE(YEAR(B528),MONTH(B528),1))</f>
        <v/>
      </c>
      <c r="L528" s="50" t="n"/>
      <c r="M528" s="57" t="n"/>
      <c r="N528" s="50" t="n"/>
    </row>
    <row r="529">
      <c r="B529" s="49" t="n"/>
      <c r="C529" s="50" t="n"/>
      <c r="D529" s="50" t="n"/>
      <c r="E529" s="50" t="n"/>
      <c r="F529" s="51" t="n"/>
      <c r="G529" s="52" t="n"/>
      <c r="H529" s="53" t="n"/>
      <c r="I529" s="54">
        <f>IF(OR(G529="",G529=0),"",H529/G529)</f>
        <v/>
      </c>
      <c r="J529" s="55">
        <f>IF(E529="","",IFERROR(VLOOKUP(E529,Listas!$A$2:$B$12,2,FALSE),""))</f>
        <v/>
      </c>
      <c r="K529" s="56">
        <f>IF(B529="","",DATE(YEAR(B529),MONTH(B529),1))</f>
        <v/>
      </c>
      <c r="L529" s="50" t="n"/>
      <c r="M529" s="57" t="n"/>
      <c r="N529" s="50" t="n"/>
    </row>
    <row r="530">
      <c r="B530" s="49" t="n"/>
      <c r="C530" s="50" t="n"/>
      <c r="D530" s="50" t="n"/>
      <c r="E530" s="50" t="n"/>
      <c r="F530" s="51" t="n"/>
      <c r="G530" s="52" t="n"/>
      <c r="H530" s="53" t="n"/>
      <c r="I530" s="54">
        <f>IF(OR(G530="",G530=0),"",H530/G530)</f>
        <v/>
      </c>
      <c r="J530" s="55">
        <f>IF(E530="","",IFERROR(VLOOKUP(E530,Listas!$A$2:$B$12,2,FALSE),""))</f>
        <v/>
      </c>
      <c r="K530" s="56">
        <f>IF(B530="","",DATE(YEAR(B530),MONTH(B530),1))</f>
        <v/>
      </c>
      <c r="L530" s="50" t="n"/>
      <c r="M530" s="57" t="n"/>
      <c r="N530" s="50" t="n"/>
    </row>
    <row r="531">
      <c r="B531" s="49" t="n"/>
      <c r="C531" s="50" t="n"/>
      <c r="D531" s="50" t="n"/>
      <c r="E531" s="50" t="n"/>
      <c r="F531" s="51" t="n"/>
      <c r="G531" s="52" t="n"/>
      <c r="H531" s="53" t="n"/>
      <c r="I531" s="54">
        <f>IF(OR(G531="",G531=0),"",H531/G531)</f>
        <v/>
      </c>
      <c r="J531" s="55">
        <f>IF(E531="","",IFERROR(VLOOKUP(E531,Listas!$A$2:$B$12,2,FALSE),""))</f>
        <v/>
      </c>
      <c r="K531" s="56">
        <f>IF(B531="","",DATE(YEAR(B531),MONTH(B531),1))</f>
        <v/>
      </c>
      <c r="L531" s="50" t="n"/>
      <c r="M531" s="57" t="n"/>
      <c r="N531" s="50" t="n"/>
    </row>
    <row r="532">
      <c r="B532" s="49" t="n"/>
      <c r="C532" s="50" t="n"/>
      <c r="D532" s="50" t="n"/>
      <c r="E532" s="50" t="n"/>
      <c r="F532" s="51" t="n"/>
      <c r="G532" s="52" t="n"/>
      <c r="H532" s="53" t="n"/>
      <c r="I532" s="54">
        <f>IF(OR(G532="",G532=0),"",H532/G532)</f>
        <v/>
      </c>
      <c r="J532" s="55">
        <f>IF(E532="","",IFERROR(VLOOKUP(E532,Listas!$A$2:$B$12,2,FALSE),""))</f>
        <v/>
      </c>
      <c r="K532" s="56">
        <f>IF(B532="","",DATE(YEAR(B532),MONTH(B532),1))</f>
        <v/>
      </c>
      <c r="L532" s="50" t="n"/>
      <c r="M532" s="57" t="n"/>
      <c r="N532" s="50" t="n"/>
    </row>
    <row r="533">
      <c r="B533" s="49" t="n"/>
      <c r="C533" s="50" t="n"/>
      <c r="D533" s="50" t="n"/>
      <c r="E533" s="50" t="n"/>
      <c r="F533" s="51" t="n"/>
      <c r="G533" s="52" t="n"/>
      <c r="H533" s="53" t="n"/>
      <c r="I533" s="54">
        <f>IF(OR(G533="",G533=0),"",H533/G533)</f>
        <v/>
      </c>
      <c r="J533" s="55">
        <f>IF(E533="","",IFERROR(VLOOKUP(E533,Listas!$A$2:$B$12,2,FALSE),""))</f>
        <v/>
      </c>
      <c r="K533" s="56">
        <f>IF(B533="","",DATE(YEAR(B533),MONTH(B533),1))</f>
        <v/>
      </c>
      <c r="L533" s="50" t="n"/>
      <c r="M533" s="57" t="n"/>
      <c r="N533" s="50" t="n"/>
    </row>
    <row r="534">
      <c r="B534" s="49" t="n"/>
      <c r="C534" s="50" t="n"/>
      <c r="D534" s="50" t="n"/>
      <c r="E534" s="50" t="n"/>
      <c r="F534" s="51" t="n"/>
      <c r="G534" s="52" t="n"/>
      <c r="H534" s="53" t="n"/>
      <c r="I534" s="54">
        <f>IF(OR(G534="",G534=0),"",H534/G534)</f>
        <v/>
      </c>
      <c r="J534" s="55">
        <f>IF(E534="","",IFERROR(VLOOKUP(E534,Listas!$A$2:$B$12,2,FALSE),""))</f>
        <v/>
      </c>
      <c r="K534" s="56">
        <f>IF(B534="","",DATE(YEAR(B534),MONTH(B534),1))</f>
        <v/>
      </c>
      <c r="L534" s="50" t="n"/>
      <c r="M534" s="57" t="n"/>
      <c r="N534" s="50" t="n"/>
    </row>
    <row r="535">
      <c r="B535" s="49" t="n"/>
      <c r="C535" s="50" t="n"/>
      <c r="D535" s="50" t="n"/>
      <c r="E535" s="50" t="n"/>
      <c r="F535" s="51" t="n"/>
      <c r="G535" s="52" t="n"/>
      <c r="H535" s="53" t="n"/>
      <c r="I535" s="54">
        <f>IF(OR(G535="",G535=0),"",H535/G535)</f>
        <v/>
      </c>
      <c r="J535" s="55">
        <f>IF(E535="","",IFERROR(VLOOKUP(E535,Listas!$A$2:$B$12,2,FALSE),""))</f>
        <v/>
      </c>
      <c r="K535" s="56">
        <f>IF(B535="","",DATE(YEAR(B535),MONTH(B535),1))</f>
        <v/>
      </c>
      <c r="L535" s="50" t="n"/>
      <c r="M535" s="57" t="n"/>
      <c r="N535" s="50" t="n"/>
    </row>
    <row r="536">
      <c r="B536" s="49" t="n"/>
      <c r="C536" s="50" t="n"/>
      <c r="D536" s="50" t="n"/>
      <c r="E536" s="50" t="n"/>
      <c r="F536" s="51" t="n"/>
      <c r="G536" s="52" t="n"/>
      <c r="H536" s="53" t="n"/>
      <c r="I536" s="54">
        <f>IF(OR(G536="",G536=0),"",H536/G536)</f>
        <v/>
      </c>
      <c r="J536" s="55">
        <f>IF(E536="","",IFERROR(VLOOKUP(E536,Listas!$A$2:$B$12,2,FALSE),""))</f>
        <v/>
      </c>
      <c r="K536" s="56">
        <f>IF(B536="","",DATE(YEAR(B536),MONTH(B536),1))</f>
        <v/>
      </c>
      <c r="L536" s="50" t="n"/>
      <c r="M536" s="57" t="n"/>
      <c r="N536" s="50" t="n"/>
    </row>
    <row r="537">
      <c r="B537" s="49" t="n"/>
      <c r="C537" s="50" t="n"/>
      <c r="D537" s="50" t="n"/>
      <c r="E537" s="50" t="n"/>
      <c r="F537" s="51" t="n"/>
      <c r="G537" s="52" t="n"/>
      <c r="H537" s="53" t="n"/>
      <c r="I537" s="54">
        <f>IF(OR(G537="",G537=0),"",H537/G537)</f>
        <v/>
      </c>
      <c r="J537" s="55">
        <f>IF(E537="","",IFERROR(VLOOKUP(E537,Listas!$A$2:$B$12,2,FALSE),""))</f>
        <v/>
      </c>
      <c r="K537" s="56">
        <f>IF(B537="","",DATE(YEAR(B537),MONTH(B537),1))</f>
        <v/>
      </c>
      <c r="L537" s="50" t="n"/>
      <c r="M537" s="57" t="n"/>
      <c r="N537" s="50" t="n"/>
    </row>
    <row r="538">
      <c r="B538" s="49" t="n"/>
      <c r="C538" s="50" t="n"/>
      <c r="D538" s="50" t="n"/>
      <c r="E538" s="50" t="n"/>
      <c r="F538" s="51" t="n"/>
      <c r="G538" s="52" t="n"/>
      <c r="H538" s="53" t="n"/>
      <c r="I538" s="54">
        <f>IF(OR(G538="",G538=0),"",H538/G538)</f>
        <v/>
      </c>
      <c r="J538" s="55">
        <f>IF(E538="","",IFERROR(VLOOKUP(E538,Listas!$A$2:$B$12,2,FALSE),""))</f>
        <v/>
      </c>
      <c r="K538" s="56">
        <f>IF(B538="","",DATE(YEAR(B538),MONTH(B538),1))</f>
        <v/>
      </c>
      <c r="L538" s="50" t="n"/>
      <c r="M538" s="57" t="n"/>
      <c r="N538" s="50" t="n"/>
    </row>
    <row r="539">
      <c r="B539" s="49" t="n"/>
      <c r="C539" s="50" t="n"/>
      <c r="D539" s="50" t="n"/>
      <c r="E539" s="50" t="n"/>
      <c r="F539" s="51" t="n"/>
      <c r="G539" s="52" t="n"/>
      <c r="H539" s="53" t="n"/>
      <c r="I539" s="54">
        <f>IF(OR(G539="",G539=0),"",H539/G539)</f>
        <v/>
      </c>
      <c r="J539" s="55">
        <f>IF(E539="","",IFERROR(VLOOKUP(E539,Listas!$A$2:$B$12,2,FALSE),""))</f>
        <v/>
      </c>
      <c r="K539" s="56">
        <f>IF(B539="","",DATE(YEAR(B539),MONTH(B539),1))</f>
        <v/>
      </c>
      <c r="L539" s="50" t="n"/>
      <c r="M539" s="57" t="n"/>
      <c r="N539" s="50" t="n"/>
    </row>
    <row r="540">
      <c r="B540" s="49" t="n"/>
      <c r="C540" s="50" t="n"/>
      <c r="D540" s="50" t="n"/>
      <c r="E540" s="50" t="n"/>
      <c r="F540" s="51" t="n"/>
      <c r="G540" s="52" t="n"/>
      <c r="H540" s="53" t="n"/>
      <c r="I540" s="54">
        <f>IF(OR(G540="",G540=0),"",H540/G540)</f>
        <v/>
      </c>
      <c r="J540" s="55">
        <f>IF(E540="","",IFERROR(VLOOKUP(E540,Listas!$A$2:$B$12,2,FALSE),""))</f>
        <v/>
      </c>
      <c r="K540" s="56">
        <f>IF(B540="","",DATE(YEAR(B540),MONTH(B540),1))</f>
        <v/>
      </c>
      <c r="L540" s="50" t="n"/>
      <c r="M540" s="57" t="n"/>
      <c r="N540" s="50" t="n"/>
    </row>
    <row r="541">
      <c r="B541" s="49" t="n"/>
      <c r="C541" s="50" t="n"/>
      <c r="D541" s="50" t="n"/>
      <c r="E541" s="50" t="n"/>
      <c r="F541" s="51" t="n"/>
      <c r="G541" s="52" t="n"/>
      <c r="H541" s="53" t="n"/>
      <c r="I541" s="54">
        <f>IF(OR(G541="",G541=0),"",H541/G541)</f>
        <v/>
      </c>
      <c r="J541" s="55">
        <f>IF(E541="","",IFERROR(VLOOKUP(E541,Listas!$A$2:$B$12,2,FALSE),""))</f>
        <v/>
      </c>
      <c r="K541" s="56">
        <f>IF(B541="","",DATE(YEAR(B541),MONTH(B541),1))</f>
        <v/>
      </c>
      <c r="L541" s="50" t="n"/>
      <c r="M541" s="57" t="n"/>
      <c r="N541" s="50" t="n"/>
    </row>
    <row r="542">
      <c r="B542" s="49" t="n"/>
      <c r="C542" s="50" t="n"/>
      <c r="D542" s="50" t="n"/>
      <c r="E542" s="50" t="n"/>
      <c r="F542" s="51" t="n"/>
      <c r="G542" s="52" t="n"/>
      <c r="H542" s="53" t="n"/>
      <c r="I542" s="54">
        <f>IF(OR(G542="",G542=0),"",H542/G542)</f>
        <v/>
      </c>
      <c r="J542" s="55">
        <f>IF(E542="","",IFERROR(VLOOKUP(E542,Listas!$A$2:$B$12,2,FALSE),""))</f>
        <v/>
      </c>
      <c r="K542" s="56">
        <f>IF(B542="","",DATE(YEAR(B542),MONTH(B542),1))</f>
        <v/>
      </c>
      <c r="L542" s="50" t="n"/>
      <c r="M542" s="57" t="n"/>
      <c r="N542" s="50" t="n"/>
    </row>
    <row r="543">
      <c r="B543" s="49" t="n"/>
      <c r="C543" s="50" t="n"/>
      <c r="D543" s="50" t="n"/>
      <c r="E543" s="50" t="n"/>
      <c r="F543" s="51" t="n"/>
      <c r="G543" s="52" t="n"/>
      <c r="H543" s="53" t="n"/>
      <c r="I543" s="54">
        <f>IF(OR(G543="",G543=0),"",H543/G543)</f>
        <v/>
      </c>
      <c r="J543" s="55">
        <f>IF(E543="","",IFERROR(VLOOKUP(E543,Listas!$A$2:$B$12,2,FALSE),""))</f>
        <v/>
      </c>
      <c r="K543" s="56">
        <f>IF(B543="","",DATE(YEAR(B543),MONTH(B543),1))</f>
        <v/>
      </c>
      <c r="L543" s="50" t="n"/>
      <c r="M543" s="57" t="n"/>
      <c r="N543" s="50" t="n"/>
    </row>
    <row r="544">
      <c r="B544" s="49" t="n"/>
      <c r="C544" s="50" t="n"/>
      <c r="D544" s="50" t="n"/>
      <c r="E544" s="50" t="n"/>
      <c r="F544" s="51" t="n"/>
      <c r="G544" s="52" t="n"/>
      <c r="H544" s="53" t="n"/>
      <c r="I544" s="54">
        <f>IF(OR(G544="",G544=0),"",H544/G544)</f>
        <v/>
      </c>
      <c r="J544" s="55">
        <f>IF(E544="","",IFERROR(VLOOKUP(E544,Listas!$A$2:$B$12,2,FALSE),""))</f>
        <v/>
      </c>
      <c r="K544" s="56">
        <f>IF(B544="","",DATE(YEAR(B544),MONTH(B544),1))</f>
        <v/>
      </c>
      <c r="L544" s="50" t="n"/>
      <c r="M544" s="57" t="n"/>
      <c r="N544" s="50" t="n"/>
    </row>
    <row r="545">
      <c r="B545" s="49" t="n"/>
      <c r="C545" s="50" t="n"/>
      <c r="D545" s="50" t="n"/>
      <c r="E545" s="50" t="n"/>
      <c r="F545" s="51" t="n"/>
      <c r="G545" s="52" t="n"/>
      <c r="H545" s="53" t="n"/>
      <c r="I545" s="54">
        <f>IF(OR(G545="",G545=0),"",H545/G545)</f>
        <v/>
      </c>
      <c r="J545" s="55">
        <f>IF(E545="","",IFERROR(VLOOKUP(E545,Listas!$A$2:$B$12,2,FALSE),""))</f>
        <v/>
      </c>
      <c r="K545" s="56">
        <f>IF(B545="","",DATE(YEAR(B545),MONTH(B545),1))</f>
        <v/>
      </c>
      <c r="L545" s="50" t="n"/>
      <c r="M545" s="57" t="n"/>
      <c r="N545" s="50" t="n"/>
    </row>
    <row r="546">
      <c r="B546" s="49" t="n"/>
      <c r="C546" s="50" t="n"/>
      <c r="D546" s="50" t="n"/>
      <c r="E546" s="50" t="n"/>
      <c r="F546" s="51" t="n"/>
      <c r="G546" s="52" t="n"/>
      <c r="H546" s="53" t="n"/>
      <c r="I546" s="54">
        <f>IF(OR(G546="",G546=0),"",H546/G546)</f>
        <v/>
      </c>
      <c r="J546" s="55">
        <f>IF(E546="","",IFERROR(VLOOKUP(E546,Listas!$A$2:$B$12,2,FALSE),""))</f>
        <v/>
      </c>
      <c r="K546" s="56">
        <f>IF(B546="","",DATE(YEAR(B546),MONTH(B546),1))</f>
        <v/>
      </c>
      <c r="L546" s="50" t="n"/>
      <c r="M546" s="57" t="n"/>
      <c r="N546" s="50" t="n"/>
    </row>
    <row r="547">
      <c r="B547" s="49" t="n"/>
      <c r="C547" s="50" t="n"/>
      <c r="D547" s="50" t="n"/>
      <c r="E547" s="50" t="n"/>
      <c r="F547" s="51" t="n"/>
      <c r="G547" s="52" t="n"/>
      <c r="H547" s="53" t="n"/>
      <c r="I547" s="54">
        <f>IF(OR(G547="",G547=0),"",H547/G547)</f>
        <v/>
      </c>
      <c r="J547" s="55">
        <f>IF(E547="","",IFERROR(VLOOKUP(E547,Listas!$A$2:$B$12,2,FALSE),""))</f>
        <v/>
      </c>
      <c r="K547" s="56">
        <f>IF(B547="","",DATE(YEAR(B547),MONTH(B547),1))</f>
        <v/>
      </c>
      <c r="L547" s="50" t="n"/>
      <c r="M547" s="57" t="n"/>
      <c r="N547" s="50" t="n"/>
    </row>
    <row r="548">
      <c r="B548" s="49" t="n"/>
      <c r="C548" s="50" t="n"/>
      <c r="D548" s="50" t="n"/>
      <c r="E548" s="50" t="n"/>
      <c r="F548" s="51" t="n"/>
      <c r="G548" s="52" t="n"/>
      <c r="H548" s="53" t="n"/>
      <c r="I548" s="54">
        <f>IF(OR(G548="",G548=0),"",H548/G548)</f>
        <v/>
      </c>
      <c r="J548" s="55">
        <f>IF(E548="","",IFERROR(VLOOKUP(E548,Listas!$A$2:$B$12,2,FALSE),""))</f>
        <v/>
      </c>
      <c r="K548" s="56">
        <f>IF(B548="","",DATE(YEAR(B548),MONTH(B548),1))</f>
        <v/>
      </c>
      <c r="L548" s="50" t="n"/>
      <c r="M548" s="57" t="n"/>
      <c r="N548" s="50" t="n"/>
    </row>
    <row r="549">
      <c r="B549" s="49" t="n"/>
      <c r="C549" s="50" t="n"/>
      <c r="D549" s="50" t="n"/>
      <c r="E549" s="50" t="n"/>
      <c r="F549" s="51" t="n"/>
      <c r="G549" s="52" t="n"/>
      <c r="H549" s="53" t="n"/>
      <c r="I549" s="54">
        <f>IF(OR(G549="",G549=0),"",H549/G549)</f>
        <v/>
      </c>
      <c r="J549" s="55">
        <f>IF(E549="","",IFERROR(VLOOKUP(E549,Listas!$A$2:$B$12,2,FALSE),""))</f>
        <v/>
      </c>
      <c r="K549" s="56">
        <f>IF(B549="","",DATE(YEAR(B549),MONTH(B549),1))</f>
        <v/>
      </c>
      <c r="L549" s="50" t="n"/>
      <c r="M549" s="57" t="n"/>
      <c r="N549" s="50" t="n"/>
    </row>
    <row r="550">
      <c r="B550" s="49" t="n"/>
      <c r="C550" s="50" t="n"/>
      <c r="D550" s="50" t="n"/>
      <c r="E550" s="50" t="n"/>
      <c r="F550" s="51" t="n"/>
      <c r="G550" s="52" t="n"/>
      <c r="H550" s="53" t="n"/>
      <c r="I550" s="54">
        <f>IF(OR(G550="",G550=0),"",H550/G550)</f>
        <v/>
      </c>
      <c r="J550" s="55">
        <f>IF(E550="","",IFERROR(VLOOKUP(E550,Listas!$A$2:$B$12,2,FALSE),""))</f>
        <v/>
      </c>
      <c r="K550" s="56">
        <f>IF(B550="","",DATE(YEAR(B550),MONTH(B550),1))</f>
        <v/>
      </c>
      <c r="L550" s="50" t="n"/>
      <c r="M550" s="57" t="n"/>
      <c r="N550" s="50" t="n"/>
    </row>
    <row r="551">
      <c r="B551" s="49" t="n"/>
      <c r="C551" s="50" t="n"/>
      <c r="D551" s="50" t="n"/>
      <c r="E551" s="50" t="n"/>
      <c r="F551" s="51" t="n"/>
      <c r="G551" s="52" t="n"/>
      <c r="H551" s="53" t="n"/>
      <c r="I551" s="54">
        <f>IF(OR(G551="",G551=0),"",H551/G551)</f>
        <v/>
      </c>
      <c r="J551" s="55">
        <f>IF(E551="","",IFERROR(VLOOKUP(E551,Listas!$A$2:$B$12,2,FALSE),""))</f>
        <v/>
      </c>
      <c r="K551" s="56">
        <f>IF(B551="","",DATE(YEAR(B551),MONTH(B551),1))</f>
        <v/>
      </c>
      <c r="L551" s="50" t="n"/>
      <c r="M551" s="57" t="n"/>
      <c r="N551" s="50" t="n"/>
    </row>
    <row r="552">
      <c r="B552" s="49" t="n"/>
      <c r="C552" s="50" t="n"/>
      <c r="D552" s="50" t="n"/>
      <c r="E552" s="50" t="n"/>
      <c r="F552" s="51" t="n"/>
      <c r="G552" s="52" t="n"/>
      <c r="H552" s="53" t="n"/>
      <c r="I552" s="54">
        <f>IF(OR(G552="",G552=0),"",H552/G552)</f>
        <v/>
      </c>
      <c r="J552" s="55">
        <f>IF(E552="","",IFERROR(VLOOKUP(E552,Listas!$A$2:$B$12,2,FALSE),""))</f>
        <v/>
      </c>
      <c r="K552" s="56">
        <f>IF(B552="","",DATE(YEAR(B552),MONTH(B552),1))</f>
        <v/>
      </c>
      <c r="L552" s="50" t="n"/>
      <c r="M552" s="57" t="n"/>
      <c r="N552" s="50" t="n"/>
    </row>
    <row r="553">
      <c r="B553" s="49" t="n"/>
      <c r="C553" s="50" t="n"/>
      <c r="D553" s="50" t="n"/>
      <c r="E553" s="50" t="n"/>
      <c r="F553" s="51" t="n"/>
      <c r="G553" s="52" t="n"/>
      <c r="H553" s="53" t="n"/>
      <c r="I553" s="54">
        <f>IF(OR(G553="",G553=0),"",H553/G553)</f>
        <v/>
      </c>
      <c r="J553" s="55">
        <f>IF(E553="","",IFERROR(VLOOKUP(E553,Listas!$A$2:$B$12,2,FALSE),""))</f>
        <v/>
      </c>
      <c r="K553" s="56">
        <f>IF(B553="","",DATE(YEAR(B553),MONTH(B553),1))</f>
        <v/>
      </c>
      <c r="L553" s="50" t="n"/>
      <c r="M553" s="57" t="n"/>
      <c r="N553" s="50" t="n"/>
    </row>
    <row r="554">
      <c r="B554" s="49" t="n"/>
      <c r="C554" s="50" t="n"/>
      <c r="D554" s="50" t="n"/>
      <c r="E554" s="50" t="n"/>
      <c r="F554" s="51" t="n"/>
      <c r="G554" s="52" t="n"/>
      <c r="H554" s="53" t="n"/>
      <c r="I554" s="54">
        <f>IF(OR(G554="",G554=0),"",H554/G554)</f>
        <v/>
      </c>
      <c r="J554" s="55">
        <f>IF(E554="","",IFERROR(VLOOKUP(E554,Listas!$A$2:$B$12,2,FALSE),""))</f>
        <v/>
      </c>
      <c r="K554" s="56">
        <f>IF(B554="","",DATE(YEAR(B554),MONTH(B554),1))</f>
        <v/>
      </c>
      <c r="L554" s="50" t="n"/>
      <c r="M554" s="57" t="n"/>
      <c r="N554" s="50" t="n"/>
    </row>
    <row r="555">
      <c r="B555" s="49" t="n"/>
      <c r="C555" s="50" t="n"/>
      <c r="D555" s="50" t="n"/>
      <c r="E555" s="50" t="n"/>
      <c r="F555" s="51" t="n"/>
      <c r="G555" s="52" t="n"/>
      <c r="H555" s="53" t="n"/>
      <c r="I555" s="54">
        <f>IF(OR(G555="",G555=0),"",H555/G555)</f>
        <v/>
      </c>
      <c r="J555" s="55">
        <f>IF(E555="","",IFERROR(VLOOKUP(E555,Listas!$A$2:$B$12,2,FALSE),""))</f>
        <v/>
      </c>
      <c r="K555" s="56">
        <f>IF(B555="","",DATE(YEAR(B555),MONTH(B555),1))</f>
        <v/>
      </c>
      <c r="L555" s="50" t="n"/>
      <c r="M555" s="57" t="n"/>
      <c r="N555" s="50" t="n"/>
    </row>
    <row r="556">
      <c r="B556" s="49" t="n"/>
      <c r="C556" s="50" t="n"/>
      <c r="D556" s="50" t="n"/>
      <c r="E556" s="50" t="n"/>
      <c r="F556" s="51" t="n"/>
      <c r="G556" s="52" t="n"/>
      <c r="H556" s="53" t="n"/>
      <c r="I556" s="54">
        <f>IF(OR(G556="",G556=0),"",H556/G556)</f>
        <v/>
      </c>
      <c r="J556" s="55">
        <f>IF(E556="","",IFERROR(VLOOKUP(E556,Listas!$A$2:$B$12,2,FALSE),""))</f>
        <v/>
      </c>
      <c r="K556" s="56">
        <f>IF(B556="","",DATE(YEAR(B556),MONTH(B556),1))</f>
        <v/>
      </c>
      <c r="L556" s="50" t="n"/>
      <c r="M556" s="57" t="n"/>
      <c r="N556" s="50" t="n"/>
    </row>
    <row r="557">
      <c r="B557" s="49" t="n"/>
      <c r="C557" s="50" t="n"/>
      <c r="D557" s="50" t="n"/>
      <c r="E557" s="50" t="n"/>
      <c r="F557" s="51" t="n"/>
      <c r="G557" s="52" t="n"/>
      <c r="H557" s="53" t="n"/>
      <c r="I557" s="54">
        <f>IF(OR(G557="",G557=0),"",H557/G557)</f>
        <v/>
      </c>
      <c r="J557" s="55">
        <f>IF(E557="","",IFERROR(VLOOKUP(E557,Listas!$A$2:$B$12,2,FALSE),""))</f>
        <v/>
      </c>
      <c r="K557" s="56">
        <f>IF(B557="","",DATE(YEAR(B557),MONTH(B557),1))</f>
        <v/>
      </c>
      <c r="L557" s="50" t="n"/>
      <c r="M557" s="57" t="n"/>
      <c r="N557" s="50" t="n"/>
    </row>
    <row r="558">
      <c r="B558" s="49" t="n"/>
      <c r="C558" s="50" t="n"/>
      <c r="D558" s="50" t="n"/>
      <c r="E558" s="50" t="n"/>
      <c r="F558" s="51" t="n"/>
      <c r="G558" s="52" t="n"/>
      <c r="H558" s="53" t="n"/>
      <c r="I558" s="54">
        <f>IF(OR(G558="",G558=0),"",H558/G558)</f>
        <v/>
      </c>
      <c r="J558" s="55">
        <f>IF(E558="","",IFERROR(VLOOKUP(E558,Listas!$A$2:$B$12,2,FALSE),""))</f>
        <v/>
      </c>
      <c r="K558" s="56">
        <f>IF(B558="","",DATE(YEAR(B558),MONTH(B558),1))</f>
        <v/>
      </c>
      <c r="L558" s="50" t="n"/>
      <c r="M558" s="57" t="n"/>
      <c r="N558" s="50" t="n"/>
    </row>
    <row r="559">
      <c r="B559" s="49" t="n"/>
      <c r="C559" s="50" t="n"/>
      <c r="D559" s="50" t="n"/>
      <c r="E559" s="50" t="n"/>
      <c r="F559" s="51" t="n"/>
      <c r="G559" s="52" t="n"/>
      <c r="H559" s="53" t="n"/>
      <c r="I559" s="54">
        <f>IF(OR(G559="",G559=0),"",H559/G559)</f>
        <v/>
      </c>
      <c r="J559" s="55">
        <f>IF(E559="","",IFERROR(VLOOKUP(E559,Listas!$A$2:$B$12,2,FALSE),""))</f>
        <v/>
      </c>
      <c r="K559" s="56">
        <f>IF(B559="","",DATE(YEAR(B559),MONTH(B559),1))</f>
        <v/>
      </c>
      <c r="L559" s="50" t="n"/>
      <c r="M559" s="57" t="n"/>
      <c r="N559" s="50" t="n"/>
    </row>
    <row r="560">
      <c r="B560" s="49" t="n"/>
      <c r="C560" s="50" t="n"/>
      <c r="D560" s="50" t="n"/>
      <c r="E560" s="50" t="n"/>
      <c r="F560" s="51" t="n"/>
      <c r="G560" s="52" t="n"/>
      <c r="H560" s="53" t="n"/>
      <c r="I560" s="54">
        <f>IF(OR(G560="",G560=0),"",H560/G560)</f>
        <v/>
      </c>
      <c r="J560" s="55">
        <f>IF(E560="","",IFERROR(VLOOKUP(E560,Listas!$A$2:$B$12,2,FALSE),""))</f>
        <v/>
      </c>
      <c r="K560" s="56">
        <f>IF(B560="","",DATE(YEAR(B560),MONTH(B560),1))</f>
        <v/>
      </c>
      <c r="L560" s="50" t="n"/>
      <c r="M560" s="57" t="n"/>
      <c r="N560" s="50" t="n"/>
    </row>
    <row r="561">
      <c r="B561" s="49" t="n"/>
      <c r="C561" s="50" t="n"/>
      <c r="D561" s="50" t="n"/>
      <c r="E561" s="50" t="n"/>
      <c r="F561" s="51" t="n"/>
      <c r="G561" s="52" t="n"/>
      <c r="H561" s="53" t="n"/>
      <c r="I561" s="54">
        <f>IF(OR(G561="",G561=0),"",H561/G561)</f>
        <v/>
      </c>
      <c r="J561" s="55">
        <f>IF(E561="","",IFERROR(VLOOKUP(E561,Listas!$A$2:$B$12,2,FALSE),""))</f>
        <v/>
      </c>
      <c r="K561" s="56">
        <f>IF(B561="","",DATE(YEAR(B561),MONTH(B561),1))</f>
        <v/>
      </c>
      <c r="L561" s="50" t="n"/>
      <c r="M561" s="57" t="n"/>
      <c r="N561" s="50" t="n"/>
    </row>
    <row r="562">
      <c r="B562" s="49" t="n"/>
      <c r="C562" s="50" t="n"/>
      <c r="D562" s="50" t="n"/>
      <c r="E562" s="50" t="n"/>
      <c r="F562" s="51" t="n"/>
      <c r="G562" s="52" t="n"/>
      <c r="H562" s="53" t="n"/>
      <c r="I562" s="54">
        <f>IF(OR(G562="",G562=0),"",H562/G562)</f>
        <v/>
      </c>
      <c r="J562" s="55">
        <f>IF(E562="","",IFERROR(VLOOKUP(E562,Listas!$A$2:$B$12,2,FALSE),""))</f>
        <v/>
      </c>
      <c r="K562" s="56">
        <f>IF(B562="","",DATE(YEAR(B562),MONTH(B562),1))</f>
        <v/>
      </c>
      <c r="L562" s="50" t="n"/>
      <c r="M562" s="57" t="n"/>
      <c r="N562" s="50" t="n"/>
    </row>
    <row r="563">
      <c r="B563" s="49" t="n"/>
      <c r="C563" s="50" t="n"/>
      <c r="D563" s="50" t="n"/>
      <c r="E563" s="50" t="n"/>
      <c r="F563" s="51" t="n"/>
      <c r="G563" s="52" t="n"/>
      <c r="H563" s="53" t="n"/>
      <c r="I563" s="54">
        <f>IF(OR(G563="",G563=0),"",H563/G563)</f>
        <v/>
      </c>
      <c r="J563" s="55">
        <f>IF(E563="","",IFERROR(VLOOKUP(E563,Listas!$A$2:$B$12,2,FALSE),""))</f>
        <v/>
      </c>
      <c r="K563" s="56">
        <f>IF(B563="","",DATE(YEAR(B563),MONTH(B563),1))</f>
        <v/>
      </c>
      <c r="L563" s="50" t="n"/>
      <c r="M563" s="57" t="n"/>
      <c r="N563" s="50" t="n"/>
    </row>
    <row r="564">
      <c r="B564" s="49" t="n"/>
      <c r="C564" s="50" t="n"/>
      <c r="D564" s="50" t="n"/>
      <c r="E564" s="50" t="n"/>
      <c r="F564" s="51" t="n"/>
      <c r="G564" s="52" t="n"/>
      <c r="H564" s="53" t="n"/>
      <c r="I564" s="54">
        <f>IF(OR(G564="",G564=0),"",H564/G564)</f>
        <v/>
      </c>
      <c r="J564" s="55">
        <f>IF(E564="","",IFERROR(VLOOKUP(E564,Listas!$A$2:$B$12,2,FALSE),""))</f>
        <v/>
      </c>
      <c r="K564" s="56">
        <f>IF(B564="","",DATE(YEAR(B564),MONTH(B564),1))</f>
        <v/>
      </c>
      <c r="L564" s="50" t="n"/>
      <c r="M564" s="57" t="n"/>
      <c r="N564" s="50" t="n"/>
    </row>
    <row r="565">
      <c r="B565" s="49" t="n"/>
      <c r="C565" s="50" t="n"/>
      <c r="D565" s="50" t="n"/>
      <c r="E565" s="50" t="n"/>
      <c r="F565" s="51" t="n"/>
      <c r="G565" s="52" t="n"/>
      <c r="H565" s="53" t="n"/>
      <c r="I565" s="54">
        <f>IF(OR(G565="",G565=0),"",H565/G565)</f>
        <v/>
      </c>
      <c r="J565" s="55">
        <f>IF(E565="","",IFERROR(VLOOKUP(E565,Listas!$A$2:$B$12,2,FALSE),""))</f>
        <v/>
      </c>
      <c r="K565" s="56">
        <f>IF(B565="","",DATE(YEAR(B565),MONTH(B565),1))</f>
        <v/>
      </c>
      <c r="L565" s="50" t="n"/>
      <c r="M565" s="57" t="n"/>
      <c r="N565" s="50" t="n"/>
    </row>
    <row r="566">
      <c r="B566" s="49" t="n"/>
      <c r="C566" s="50" t="n"/>
      <c r="D566" s="50" t="n"/>
      <c r="E566" s="50" t="n"/>
      <c r="F566" s="51" t="n"/>
      <c r="G566" s="52" t="n"/>
      <c r="H566" s="53" t="n"/>
      <c r="I566" s="54">
        <f>IF(OR(G566="",G566=0),"",H566/G566)</f>
        <v/>
      </c>
      <c r="J566" s="55">
        <f>IF(E566="","",IFERROR(VLOOKUP(E566,Listas!$A$2:$B$12,2,FALSE),""))</f>
        <v/>
      </c>
      <c r="K566" s="56">
        <f>IF(B566="","",DATE(YEAR(B566),MONTH(B566),1))</f>
        <v/>
      </c>
      <c r="L566" s="50" t="n"/>
      <c r="M566" s="57" t="n"/>
      <c r="N566" s="50" t="n"/>
    </row>
    <row r="567">
      <c r="B567" s="49" t="n"/>
      <c r="C567" s="50" t="n"/>
      <c r="D567" s="50" t="n"/>
      <c r="E567" s="50" t="n"/>
      <c r="F567" s="51" t="n"/>
      <c r="G567" s="52" t="n"/>
      <c r="H567" s="53" t="n"/>
      <c r="I567" s="54">
        <f>IF(OR(G567="",G567=0),"",H567/G567)</f>
        <v/>
      </c>
      <c r="J567" s="55">
        <f>IF(E567="","",IFERROR(VLOOKUP(E567,Listas!$A$2:$B$12,2,FALSE),""))</f>
        <v/>
      </c>
      <c r="K567" s="56">
        <f>IF(B567="","",DATE(YEAR(B567),MONTH(B567),1))</f>
        <v/>
      </c>
      <c r="L567" s="50" t="n"/>
      <c r="M567" s="57" t="n"/>
      <c r="N567" s="50" t="n"/>
    </row>
    <row r="568">
      <c r="B568" s="49" t="n"/>
      <c r="C568" s="50" t="n"/>
      <c r="D568" s="50" t="n"/>
      <c r="E568" s="50" t="n"/>
      <c r="F568" s="51" t="n"/>
      <c r="G568" s="52" t="n"/>
      <c r="H568" s="53" t="n"/>
      <c r="I568" s="54">
        <f>IF(OR(G568="",G568=0),"",H568/G568)</f>
        <v/>
      </c>
      <c r="J568" s="55">
        <f>IF(E568="","",IFERROR(VLOOKUP(E568,Listas!$A$2:$B$12,2,FALSE),""))</f>
        <v/>
      </c>
      <c r="K568" s="56">
        <f>IF(B568="","",DATE(YEAR(B568),MONTH(B568),1))</f>
        <v/>
      </c>
      <c r="L568" s="50" t="n"/>
      <c r="M568" s="57" t="n"/>
      <c r="N568" s="50" t="n"/>
    </row>
    <row r="569">
      <c r="B569" s="49" t="n"/>
      <c r="C569" s="50" t="n"/>
      <c r="D569" s="50" t="n"/>
      <c r="E569" s="50" t="n"/>
      <c r="F569" s="51" t="n"/>
      <c r="G569" s="52" t="n"/>
      <c r="H569" s="53" t="n"/>
      <c r="I569" s="54">
        <f>IF(OR(G569="",G569=0),"",H569/G569)</f>
        <v/>
      </c>
      <c r="J569" s="55">
        <f>IF(E569="","",IFERROR(VLOOKUP(E569,Listas!$A$2:$B$12,2,FALSE),""))</f>
        <v/>
      </c>
      <c r="K569" s="56">
        <f>IF(B569="","",DATE(YEAR(B569),MONTH(B569),1))</f>
        <v/>
      </c>
      <c r="L569" s="50" t="n"/>
      <c r="M569" s="57" t="n"/>
      <c r="N569" s="50" t="n"/>
    </row>
    <row r="570">
      <c r="B570" s="49" t="n"/>
      <c r="C570" s="50" t="n"/>
      <c r="D570" s="50" t="n"/>
      <c r="E570" s="50" t="n"/>
      <c r="F570" s="51" t="n"/>
      <c r="G570" s="52" t="n"/>
      <c r="H570" s="53" t="n"/>
      <c r="I570" s="54">
        <f>IF(OR(G570="",G570=0),"",H570/G570)</f>
        <v/>
      </c>
      <c r="J570" s="55">
        <f>IF(E570="","",IFERROR(VLOOKUP(E570,Listas!$A$2:$B$12,2,FALSE),""))</f>
        <v/>
      </c>
      <c r="K570" s="56">
        <f>IF(B570="","",DATE(YEAR(B570),MONTH(B570),1))</f>
        <v/>
      </c>
      <c r="L570" s="50" t="n"/>
      <c r="M570" s="57" t="n"/>
      <c r="N570" s="50" t="n"/>
    </row>
    <row r="571">
      <c r="B571" s="49" t="n"/>
      <c r="C571" s="50" t="n"/>
      <c r="D571" s="50" t="n"/>
      <c r="E571" s="50" t="n"/>
      <c r="F571" s="51" t="n"/>
      <c r="G571" s="52" t="n"/>
      <c r="H571" s="53" t="n"/>
      <c r="I571" s="54">
        <f>IF(OR(G571="",G571=0),"",H571/G571)</f>
        <v/>
      </c>
      <c r="J571" s="55">
        <f>IF(E571="","",IFERROR(VLOOKUP(E571,Listas!$A$2:$B$12,2,FALSE),""))</f>
        <v/>
      </c>
      <c r="K571" s="56">
        <f>IF(B571="","",DATE(YEAR(B571),MONTH(B571),1))</f>
        <v/>
      </c>
      <c r="L571" s="50" t="n"/>
      <c r="M571" s="57" t="n"/>
      <c r="N571" s="50" t="n"/>
    </row>
    <row r="572">
      <c r="B572" s="49" t="n"/>
      <c r="C572" s="50" t="n"/>
      <c r="D572" s="50" t="n"/>
      <c r="E572" s="50" t="n"/>
      <c r="F572" s="51" t="n"/>
      <c r="G572" s="52" t="n"/>
      <c r="H572" s="53" t="n"/>
      <c r="I572" s="54">
        <f>IF(OR(G572="",G572=0),"",H572/G572)</f>
        <v/>
      </c>
      <c r="J572" s="55">
        <f>IF(E572="","",IFERROR(VLOOKUP(E572,Listas!$A$2:$B$12,2,FALSE),""))</f>
        <v/>
      </c>
      <c r="K572" s="56">
        <f>IF(B572="","",DATE(YEAR(B572),MONTH(B572),1))</f>
        <v/>
      </c>
      <c r="L572" s="50" t="n"/>
      <c r="M572" s="57" t="n"/>
      <c r="N572" s="50" t="n"/>
    </row>
    <row r="573">
      <c r="B573" s="49" t="n"/>
      <c r="C573" s="50" t="n"/>
      <c r="D573" s="50" t="n"/>
      <c r="E573" s="50" t="n"/>
      <c r="F573" s="51" t="n"/>
      <c r="G573" s="52" t="n"/>
      <c r="H573" s="53" t="n"/>
      <c r="I573" s="54">
        <f>IF(OR(G573="",G573=0),"",H573/G573)</f>
        <v/>
      </c>
      <c r="J573" s="55">
        <f>IF(E573="","",IFERROR(VLOOKUP(E573,Listas!$A$2:$B$12,2,FALSE),""))</f>
        <v/>
      </c>
      <c r="K573" s="56">
        <f>IF(B573="","",DATE(YEAR(B573),MONTH(B573),1))</f>
        <v/>
      </c>
      <c r="L573" s="50" t="n"/>
      <c r="M573" s="57" t="n"/>
      <c r="N573" s="50" t="n"/>
    </row>
    <row r="574">
      <c r="B574" s="49" t="n"/>
      <c r="C574" s="50" t="n"/>
      <c r="D574" s="50" t="n"/>
      <c r="E574" s="50" t="n"/>
      <c r="F574" s="51" t="n"/>
      <c r="G574" s="52" t="n"/>
      <c r="H574" s="53" t="n"/>
      <c r="I574" s="54">
        <f>IF(OR(G574="",G574=0),"",H574/G574)</f>
        <v/>
      </c>
      <c r="J574" s="55">
        <f>IF(E574="","",IFERROR(VLOOKUP(E574,Listas!$A$2:$B$12,2,FALSE),""))</f>
        <v/>
      </c>
      <c r="K574" s="56">
        <f>IF(B574="","",DATE(YEAR(B574),MONTH(B574),1))</f>
        <v/>
      </c>
      <c r="L574" s="50" t="n"/>
      <c r="M574" s="57" t="n"/>
      <c r="N574" s="50" t="n"/>
    </row>
    <row r="575">
      <c r="B575" s="49" t="n"/>
      <c r="C575" s="50" t="n"/>
      <c r="D575" s="50" t="n"/>
      <c r="E575" s="50" t="n"/>
      <c r="F575" s="51" t="n"/>
      <c r="G575" s="52" t="n"/>
      <c r="H575" s="53" t="n"/>
      <c r="I575" s="54">
        <f>IF(OR(G575="",G575=0),"",H575/G575)</f>
        <v/>
      </c>
      <c r="J575" s="55">
        <f>IF(E575="","",IFERROR(VLOOKUP(E575,Listas!$A$2:$B$12,2,FALSE),""))</f>
        <v/>
      </c>
      <c r="K575" s="56">
        <f>IF(B575="","",DATE(YEAR(B575),MONTH(B575),1))</f>
        <v/>
      </c>
      <c r="L575" s="50" t="n"/>
      <c r="M575" s="57" t="n"/>
      <c r="N575" s="50" t="n"/>
    </row>
    <row r="576">
      <c r="B576" s="49" t="n"/>
      <c r="C576" s="50" t="n"/>
      <c r="D576" s="50" t="n"/>
      <c r="E576" s="50" t="n"/>
      <c r="F576" s="51" t="n"/>
      <c r="G576" s="52" t="n"/>
      <c r="H576" s="53" t="n"/>
      <c r="I576" s="54">
        <f>IF(OR(G576="",G576=0),"",H576/G576)</f>
        <v/>
      </c>
      <c r="J576" s="55">
        <f>IF(E576="","",IFERROR(VLOOKUP(E576,Listas!$A$2:$B$12,2,FALSE),""))</f>
        <v/>
      </c>
      <c r="K576" s="56">
        <f>IF(B576="","",DATE(YEAR(B576),MONTH(B576),1))</f>
        <v/>
      </c>
      <c r="L576" s="50" t="n"/>
      <c r="M576" s="57" t="n"/>
      <c r="N576" s="50" t="n"/>
    </row>
    <row r="577">
      <c r="B577" s="49" t="n"/>
      <c r="C577" s="50" t="n"/>
      <c r="D577" s="50" t="n"/>
      <c r="E577" s="50" t="n"/>
      <c r="F577" s="51" t="n"/>
      <c r="G577" s="52" t="n"/>
      <c r="H577" s="53" t="n"/>
      <c r="I577" s="54">
        <f>IF(OR(G577="",G577=0),"",H577/G577)</f>
        <v/>
      </c>
      <c r="J577" s="55">
        <f>IF(E577="","",IFERROR(VLOOKUP(E577,Listas!$A$2:$B$12,2,FALSE),""))</f>
        <v/>
      </c>
      <c r="K577" s="56">
        <f>IF(B577="","",DATE(YEAR(B577),MONTH(B577),1))</f>
        <v/>
      </c>
      <c r="L577" s="50" t="n"/>
      <c r="M577" s="57" t="n"/>
      <c r="N577" s="50" t="n"/>
    </row>
    <row r="578">
      <c r="B578" s="49" t="n"/>
      <c r="C578" s="50" t="n"/>
      <c r="D578" s="50" t="n"/>
      <c r="E578" s="50" t="n"/>
      <c r="F578" s="51" t="n"/>
      <c r="G578" s="52" t="n"/>
      <c r="H578" s="53" t="n"/>
      <c r="I578" s="54">
        <f>IF(OR(G578="",G578=0),"",H578/G578)</f>
        <v/>
      </c>
      <c r="J578" s="55">
        <f>IF(E578="","",IFERROR(VLOOKUP(E578,Listas!$A$2:$B$12,2,FALSE),""))</f>
        <v/>
      </c>
      <c r="K578" s="56">
        <f>IF(B578="","",DATE(YEAR(B578),MONTH(B578),1))</f>
        <v/>
      </c>
      <c r="L578" s="50" t="n"/>
      <c r="M578" s="57" t="n"/>
      <c r="N578" s="50" t="n"/>
    </row>
    <row r="579">
      <c r="B579" s="49" t="n"/>
      <c r="C579" s="50" t="n"/>
      <c r="D579" s="50" t="n"/>
      <c r="E579" s="50" t="n"/>
      <c r="F579" s="51" t="n"/>
      <c r="G579" s="52" t="n"/>
      <c r="H579" s="53" t="n"/>
      <c r="I579" s="54">
        <f>IF(OR(G579="",G579=0),"",H579/G579)</f>
        <v/>
      </c>
      <c r="J579" s="55">
        <f>IF(E579="","",IFERROR(VLOOKUP(E579,Listas!$A$2:$B$12,2,FALSE),""))</f>
        <v/>
      </c>
      <c r="K579" s="56">
        <f>IF(B579="","",DATE(YEAR(B579),MONTH(B579),1))</f>
        <v/>
      </c>
      <c r="L579" s="50" t="n"/>
      <c r="M579" s="57" t="n"/>
      <c r="N579" s="50" t="n"/>
    </row>
    <row r="580">
      <c r="B580" s="49" t="n"/>
      <c r="C580" s="50" t="n"/>
      <c r="D580" s="50" t="n"/>
      <c r="E580" s="50" t="n"/>
      <c r="F580" s="51" t="n"/>
      <c r="G580" s="52" t="n"/>
      <c r="H580" s="53" t="n"/>
      <c r="I580" s="54">
        <f>IF(OR(G580="",G580=0),"",H580/G580)</f>
        <v/>
      </c>
      <c r="J580" s="55">
        <f>IF(E580="","",IFERROR(VLOOKUP(E580,Listas!$A$2:$B$12,2,FALSE),""))</f>
        <v/>
      </c>
      <c r="K580" s="56">
        <f>IF(B580="","",DATE(YEAR(B580),MONTH(B580),1))</f>
        <v/>
      </c>
      <c r="L580" s="50" t="n"/>
      <c r="M580" s="57" t="n"/>
      <c r="N580" s="50" t="n"/>
    </row>
    <row r="581">
      <c r="B581" s="49" t="n"/>
      <c r="C581" s="50" t="n"/>
      <c r="D581" s="50" t="n"/>
      <c r="E581" s="50" t="n"/>
      <c r="F581" s="51" t="n"/>
      <c r="G581" s="52" t="n"/>
      <c r="H581" s="53" t="n"/>
      <c r="I581" s="54">
        <f>IF(OR(G581="",G581=0),"",H581/G581)</f>
        <v/>
      </c>
      <c r="J581" s="55">
        <f>IF(E581="","",IFERROR(VLOOKUP(E581,Listas!$A$2:$B$12,2,FALSE),""))</f>
        <v/>
      </c>
      <c r="K581" s="56">
        <f>IF(B581="","",DATE(YEAR(B581),MONTH(B581),1))</f>
        <v/>
      </c>
      <c r="L581" s="50" t="n"/>
      <c r="M581" s="57" t="n"/>
      <c r="N581" s="50" t="n"/>
    </row>
    <row r="582">
      <c r="B582" s="49" t="n"/>
      <c r="C582" s="50" t="n"/>
      <c r="D582" s="50" t="n"/>
      <c r="E582" s="50" t="n"/>
      <c r="F582" s="51" t="n"/>
      <c r="G582" s="52" t="n"/>
      <c r="H582" s="53" t="n"/>
      <c r="I582" s="54">
        <f>IF(OR(G582="",G582=0),"",H582/G582)</f>
        <v/>
      </c>
      <c r="J582" s="55">
        <f>IF(E582="","",IFERROR(VLOOKUP(E582,Listas!$A$2:$B$12,2,FALSE),""))</f>
        <v/>
      </c>
      <c r="K582" s="56">
        <f>IF(B582="","",DATE(YEAR(B582),MONTH(B582),1))</f>
        <v/>
      </c>
      <c r="L582" s="50" t="n"/>
      <c r="M582" s="57" t="n"/>
      <c r="N582" s="50" t="n"/>
    </row>
    <row r="583">
      <c r="B583" s="49" t="n"/>
      <c r="C583" s="50" t="n"/>
      <c r="D583" s="50" t="n"/>
      <c r="E583" s="50" t="n"/>
      <c r="F583" s="51" t="n"/>
      <c r="G583" s="52" t="n"/>
      <c r="H583" s="53" t="n"/>
      <c r="I583" s="54">
        <f>IF(OR(G583="",G583=0),"",H583/G583)</f>
        <v/>
      </c>
      <c r="J583" s="55">
        <f>IF(E583="","",IFERROR(VLOOKUP(E583,Listas!$A$2:$B$12,2,FALSE),""))</f>
        <v/>
      </c>
      <c r="K583" s="56">
        <f>IF(B583="","",DATE(YEAR(B583),MONTH(B583),1))</f>
        <v/>
      </c>
      <c r="L583" s="50" t="n"/>
      <c r="M583" s="57" t="n"/>
      <c r="N583" s="50" t="n"/>
    </row>
    <row r="584">
      <c r="B584" s="49" t="n"/>
      <c r="C584" s="50" t="n"/>
      <c r="D584" s="50" t="n"/>
      <c r="E584" s="50" t="n"/>
      <c r="F584" s="51" t="n"/>
      <c r="G584" s="52" t="n"/>
      <c r="H584" s="53" t="n"/>
      <c r="I584" s="54">
        <f>IF(OR(G584="",G584=0),"",H584/G584)</f>
        <v/>
      </c>
      <c r="J584" s="55">
        <f>IF(E584="","",IFERROR(VLOOKUP(E584,Listas!$A$2:$B$12,2,FALSE),""))</f>
        <v/>
      </c>
      <c r="K584" s="56">
        <f>IF(B584="","",DATE(YEAR(B584),MONTH(B584),1))</f>
        <v/>
      </c>
      <c r="L584" s="50" t="n"/>
      <c r="M584" s="57" t="n"/>
      <c r="N584" s="50" t="n"/>
    </row>
    <row r="585">
      <c r="B585" s="49" t="n"/>
      <c r="C585" s="50" t="n"/>
      <c r="D585" s="50" t="n"/>
      <c r="E585" s="50" t="n"/>
      <c r="F585" s="51" t="n"/>
      <c r="G585" s="52" t="n"/>
      <c r="H585" s="53" t="n"/>
      <c r="I585" s="54">
        <f>IF(OR(G585="",G585=0),"",H585/G585)</f>
        <v/>
      </c>
      <c r="J585" s="55">
        <f>IF(E585="","",IFERROR(VLOOKUP(E585,Listas!$A$2:$B$12,2,FALSE),""))</f>
        <v/>
      </c>
      <c r="K585" s="56">
        <f>IF(B585="","",DATE(YEAR(B585),MONTH(B585),1))</f>
        <v/>
      </c>
      <c r="L585" s="50" t="n"/>
      <c r="M585" s="57" t="n"/>
      <c r="N585" s="50" t="n"/>
    </row>
    <row r="586">
      <c r="B586" s="49" t="n"/>
      <c r="C586" s="50" t="n"/>
      <c r="D586" s="50" t="n"/>
      <c r="E586" s="50" t="n"/>
      <c r="F586" s="51" t="n"/>
      <c r="G586" s="52" t="n"/>
      <c r="H586" s="53" t="n"/>
      <c r="I586" s="54">
        <f>IF(OR(G586="",G586=0),"",H586/G586)</f>
        <v/>
      </c>
      <c r="J586" s="55">
        <f>IF(E586="","",IFERROR(VLOOKUP(E586,Listas!$A$2:$B$12,2,FALSE),""))</f>
        <v/>
      </c>
      <c r="K586" s="56">
        <f>IF(B586="","",DATE(YEAR(B586),MONTH(B586),1))</f>
        <v/>
      </c>
      <c r="L586" s="50" t="n"/>
      <c r="M586" s="57" t="n"/>
      <c r="N586" s="50" t="n"/>
    </row>
    <row r="587">
      <c r="B587" s="49" t="n"/>
      <c r="C587" s="50" t="n"/>
      <c r="D587" s="50" t="n"/>
      <c r="E587" s="50" t="n"/>
      <c r="F587" s="51" t="n"/>
      <c r="G587" s="52" t="n"/>
      <c r="H587" s="53" t="n"/>
      <c r="I587" s="54">
        <f>IF(OR(G587="",G587=0),"",H587/G587)</f>
        <v/>
      </c>
      <c r="J587" s="55">
        <f>IF(E587="","",IFERROR(VLOOKUP(E587,Listas!$A$2:$B$12,2,FALSE),""))</f>
        <v/>
      </c>
      <c r="K587" s="56">
        <f>IF(B587="","",DATE(YEAR(B587),MONTH(B587),1))</f>
        <v/>
      </c>
      <c r="L587" s="50" t="n"/>
      <c r="M587" s="57" t="n"/>
      <c r="N587" s="50" t="n"/>
    </row>
    <row r="588">
      <c r="B588" s="49" t="n"/>
      <c r="C588" s="50" t="n"/>
      <c r="D588" s="50" t="n"/>
      <c r="E588" s="50" t="n"/>
      <c r="F588" s="51" t="n"/>
      <c r="G588" s="52" t="n"/>
      <c r="H588" s="53" t="n"/>
      <c r="I588" s="54">
        <f>IF(OR(G588="",G588=0),"",H588/G588)</f>
        <v/>
      </c>
      <c r="J588" s="55">
        <f>IF(E588="","",IFERROR(VLOOKUP(E588,Listas!$A$2:$B$12,2,FALSE),""))</f>
        <v/>
      </c>
      <c r="K588" s="56">
        <f>IF(B588="","",DATE(YEAR(B588),MONTH(B588),1))</f>
        <v/>
      </c>
      <c r="L588" s="50" t="n"/>
      <c r="M588" s="57" t="n"/>
      <c r="N588" s="50" t="n"/>
    </row>
    <row r="589">
      <c r="B589" s="49" t="n"/>
      <c r="C589" s="50" t="n"/>
      <c r="D589" s="50" t="n"/>
      <c r="E589" s="50" t="n"/>
      <c r="F589" s="51" t="n"/>
      <c r="G589" s="52" t="n"/>
      <c r="H589" s="53" t="n"/>
      <c r="I589" s="54">
        <f>IF(OR(G589="",G589=0),"",H589/G589)</f>
        <v/>
      </c>
      <c r="J589" s="55">
        <f>IF(E589="","",IFERROR(VLOOKUP(E589,Listas!$A$2:$B$12,2,FALSE),""))</f>
        <v/>
      </c>
      <c r="K589" s="56">
        <f>IF(B589="","",DATE(YEAR(B589),MONTH(B589),1))</f>
        <v/>
      </c>
      <c r="L589" s="50" t="n"/>
      <c r="M589" s="57" t="n"/>
      <c r="N589" s="50" t="n"/>
    </row>
    <row r="590">
      <c r="B590" s="49" t="n"/>
      <c r="C590" s="50" t="n"/>
      <c r="D590" s="50" t="n"/>
      <c r="E590" s="50" t="n"/>
      <c r="F590" s="51" t="n"/>
      <c r="G590" s="52" t="n"/>
      <c r="H590" s="53" t="n"/>
      <c r="I590" s="54">
        <f>IF(OR(G590="",G590=0),"",H590/G590)</f>
        <v/>
      </c>
      <c r="J590" s="55">
        <f>IF(E590="","",IFERROR(VLOOKUP(E590,Listas!$A$2:$B$12,2,FALSE),""))</f>
        <v/>
      </c>
      <c r="K590" s="56">
        <f>IF(B590="","",DATE(YEAR(B590),MONTH(B590),1))</f>
        <v/>
      </c>
      <c r="L590" s="50" t="n"/>
      <c r="M590" s="57" t="n"/>
      <c r="N590" s="50" t="n"/>
    </row>
    <row r="591">
      <c r="B591" s="49" t="n"/>
      <c r="C591" s="50" t="n"/>
      <c r="D591" s="50" t="n"/>
      <c r="E591" s="50" t="n"/>
      <c r="F591" s="51" t="n"/>
      <c r="G591" s="52" t="n"/>
      <c r="H591" s="53" t="n"/>
      <c r="I591" s="54">
        <f>IF(OR(G591="",G591=0),"",H591/G591)</f>
        <v/>
      </c>
      <c r="J591" s="55">
        <f>IF(E591="","",IFERROR(VLOOKUP(E591,Listas!$A$2:$B$12,2,FALSE),""))</f>
        <v/>
      </c>
      <c r="K591" s="56">
        <f>IF(B591="","",DATE(YEAR(B591),MONTH(B591),1))</f>
        <v/>
      </c>
      <c r="L591" s="50" t="n"/>
      <c r="M591" s="57" t="n"/>
      <c r="N591" s="50" t="n"/>
    </row>
    <row r="592">
      <c r="B592" s="49" t="n"/>
      <c r="C592" s="50" t="n"/>
      <c r="D592" s="50" t="n"/>
      <c r="E592" s="50" t="n"/>
      <c r="F592" s="51" t="n"/>
      <c r="G592" s="52" t="n"/>
      <c r="H592" s="53" t="n"/>
      <c r="I592" s="54">
        <f>IF(OR(G592="",G592=0),"",H592/G592)</f>
        <v/>
      </c>
      <c r="J592" s="55">
        <f>IF(E592="","",IFERROR(VLOOKUP(E592,Listas!$A$2:$B$12,2,FALSE),""))</f>
        <v/>
      </c>
      <c r="K592" s="56">
        <f>IF(B592="","",DATE(YEAR(B592),MONTH(B592),1))</f>
        <v/>
      </c>
      <c r="L592" s="50" t="n"/>
      <c r="M592" s="57" t="n"/>
      <c r="N592" s="50" t="n"/>
    </row>
    <row r="593">
      <c r="B593" s="49" t="n"/>
      <c r="C593" s="50" t="n"/>
      <c r="D593" s="50" t="n"/>
      <c r="E593" s="50" t="n"/>
      <c r="F593" s="51" t="n"/>
      <c r="G593" s="52" t="n"/>
      <c r="H593" s="53" t="n"/>
      <c r="I593" s="54">
        <f>IF(OR(G593="",G593=0),"",H593/G593)</f>
        <v/>
      </c>
      <c r="J593" s="55">
        <f>IF(E593="","",IFERROR(VLOOKUP(E593,Listas!$A$2:$B$12,2,FALSE),""))</f>
        <v/>
      </c>
      <c r="K593" s="56">
        <f>IF(B593="","",DATE(YEAR(B593),MONTH(B593),1))</f>
        <v/>
      </c>
      <c r="L593" s="50" t="n"/>
      <c r="M593" s="57" t="n"/>
      <c r="N593" s="50" t="n"/>
    </row>
    <row r="594">
      <c r="B594" s="49" t="n"/>
      <c r="C594" s="50" t="n"/>
      <c r="D594" s="50" t="n"/>
      <c r="E594" s="50" t="n"/>
      <c r="F594" s="51" t="n"/>
      <c r="G594" s="52" t="n"/>
      <c r="H594" s="53" t="n"/>
      <c r="I594" s="54">
        <f>IF(OR(G594="",G594=0),"",H594/G594)</f>
        <v/>
      </c>
      <c r="J594" s="55">
        <f>IF(E594="","",IFERROR(VLOOKUP(E594,Listas!$A$2:$B$12,2,FALSE),""))</f>
        <v/>
      </c>
      <c r="K594" s="56">
        <f>IF(B594="","",DATE(YEAR(B594),MONTH(B594),1))</f>
        <v/>
      </c>
      <c r="L594" s="50" t="n"/>
      <c r="M594" s="57" t="n"/>
      <c r="N594" s="50" t="n"/>
    </row>
    <row r="595">
      <c r="B595" s="49" t="n"/>
      <c r="C595" s="50" t="n"/>
      <c r="D595" s="50" t="n"/>
      <c r="E595" s="50" t="n"/>
      <c r="F595" s="51" t="n"/>
      <c r="G595" s="52" t="n"/>
      <c r="H595" s="53" t="n"/>
      <c r="I595" s="54">
        <f>IF(OR(G595="",G595=0),"",H595/G595)</f>
        <v/>
      </c>
      <c r="J595" s="55">
        <f>IF(E595="","",IFERROR(VLOOKUP(E595,Listas!$A$2:$B$12,2,FALSE),""))</f>
        <v/>
      </c>
      <c r="K595" s="56">
        <f>IF(B595="","",DATE(YEAR(B595),MONTH(B595),1))</f>
        <v/>
      </c>
      <c r="L595" s="50" t="n"/>
      <c r="M595" s="57" t="n"/>
      <c r="N595" s="50" t="n"/>
    </row>
    <row r="596">
      <c r="B596" s="49" t="n"/>
      <c r="C596" s="50" t="n"/>
      <c r="D596" s="50" t="n"/>
      <c r="E596" s="50" t="n"/>
      <c r="F596" s="51" t="n"/>
      <c r="G596" s="52" t="n"/>
      <c r="H596" s="53" t="n"/>
      <c r="I596" s="54">
        <f>IF(OR(G596="",G596=0),"",H596/G596)</f>
        <v/>
      </c>
      <c r="J596" s="55">
        <f>IF(E596="","",IFERROR(VLOOKUP(E596,Listas!$A$2:$B$12,2,FALSE),""))</f>
        <v/>
      </c>
      <c r="K596" s="56">
        <f>IF(B596="","",DATE(YEAR(B596),MONTH(B596),1))</f>
        <v/>
      </c>
      <c r="L596" s="50" t="n"/>
      <c r="M596" s="57" t="n"/>
      <c r="N596" s="50" t="n"/>
    </row>
    <row r="597">
      <c r="B597" s="49" t="n"/>
      <c r="C597" s="50" t="n"/>
      <c r="D597" s="50" t="n"/>
      <c r="E597" s="50" t="n"/>
      <c r="F597" s="51" t="n"/>
      <c r="G597" s="52" t="n"/>
      <c r="H597" s="53" t="n"/>
      <c r="I597" s="54">
        <f>IF(OR(G597="",G597=0),"",H597/G597)</f>
        <v/>
      </c>
      <c r="J597" s="55">
        <f>IF(E597="","",IFERROR(VLOOKUP(E597,Listas!$A$2:$B$12,2,FALSE),""))</f>
        <v/>
      </c>
      <c r="K597" s="56">
        <f>IF(B597="","",DATE(YEAR(B597),MONTH(B597),1))</f>
        <v/>
      </c>
      <c r="L597" s="50" t="n"/>
      <c r="M597" s="57" t="n"/>
      <c r="N597" s="50" t="n"/>
    </row>
    <row r="598">
      <c r="B598" s="49" t="n"/>
      <c r="C598" s="50" t="n"/>
      <c r="D598" s="50" t="n"/>
      <c r="E598" s="50" t="n"/>
      <c r="F598" s="51" t="n"/>
      <c r="G598" s="52" t="n"/>
      <c r="H598" s="53" t="n"/>
      <c r="I598" s="54">
        <f>IF(OR(G598="",G598=0),"",H598/G598)</f>
        <v/>
      </c>
      <c r="J598" s="55">
        <f>IF(E598="","",IFERROR(VLOOKUP(E598,Listas!$A$2:$B$12,2,FALSE),""))</f>
        <v/>
      </c>
      <c r="K598" s="56">
        <f>IF(B598="","",DATE(YEAR(B598),MONTH(B598),1))</f>
        <v/>
      </c>
      <c r="L598" s="50" t="n"/>
      <c r="M598" s="57" t="n"/>
      <c r="N598" s="50" t="n"/>
    </row>
    <row r="599">
      <c r="B599" s="49" t="n"/>
      <c r="C599" s="50" t="n"/>
      <c r="D599" s="50" t="n"/>
      <c r="E599" s="50" t="n"/>
      <c r="F599" s="51" t="n"/>
      <c r="G599" s="52" t="n"/>
      <c r="H599" s="53" t="n"/>
      <c r="I599" s="54">
        <f>IF(OR(G599="",G599=0),"",H599/G599)</f>
        <v/>
      </c>
      <c r="J599" s="55">
        <f>IF(E599="","",IFERROR(VLOOKUP(E599,Listas!$A$2:$B$12,2,FALSE),""))</f>
        <v/>
      </c>
      <c r="K599" s="56">
        <f>IF(B599="","",DATE(YEAR(B599),MONTH(B599),1))</f>
        <v/>
      </c>
      <c r="L599" s="50" t="n"/>
      <c r="M599" s="57" t="n"/>
      <c r="N599" s="50" t="n"/>
    </row>
    <row r="600">
      <c r="B600" s="49" t="n"/>
      <c r="C600" s="50" t="n"/>
      <c r="D600" s="50" t="n"/>
      <c r="E600" s="50" t="n"/>
      <c r="F600" s="51" t="n"/>
      <c r="G600" s="52" t="n"/>
      <c r="H600" s="53" t="n"/>
      <c r="I600" s="54">
        <f>IF(OR(G600="",G600=0),"",H600/G600)</f>
        <v/>
      </c>
      <c r="J600" s="55">
        <f>IF(E600="","",IFERROR(VLOOKUP(E600,Listas!$A$2:$B$12,2,FALSE),""))</f>
        <v/>
      </c>
      <c r="K600" s="56">
        <f>IF(B600="","",DATE(YEAR(B600),MONTH(B600),1))</f>
        <v/>
      </c>
      <c r="L600" s="50" t="n"/>
      <c r="M600" s="57" t="n"/>
      <c r="N600" s="50" t="n"/>
    </row>
    <row r="601">
      <c r="B601" s="49" t="n"/>
      <c r="C601" s="50" t="n"/>
      <c r="D601" s="50" t="n"/>
      <c r="E601" s="50" t="n"/>
      <c r="F601" s="51" t="n"/>
      <c r="G601" s="52" t="n"/>
      <c r="H601" s="53" t="n"/>
      <c r="I601" s="54">
        <f>IF(OR(G601="",G601=0),"",H601/G601)</f>
        <v/>
      </c>
      <c r="J601" s="55">
        <f>IF(E601="","",IFERROR(VLOOKUP(E601,Listas!$A$2:$B$12,2,FALSE),""))</f>
        <v/>
      </c>
      <c r="K601" s="56">
        <f>IF(B601="","",DATE(YEAR(B601),MONTH(B601),1))</f>
        <v/>
      </c>
      <c r="L601" s="50" t="n"/>
      <c r="M601" s="57" t="n"/>
      <c r="N601" s="50" t="n"/>
    </row>
    <row r="602">
      <c r="B602" s="49" t="n"/>
      <c r="C602" s="50" t="n"/>
      <c r="D602" s="50" t="n"/>
      <c r="E602" s="50" t="n"/>
      <c r="F602" s="51" t="n"/>
      <c r="G602" s="52" t="n"/>
      <c r="H602" s="53" t="n"/>
      <c r="I602" s="54">
        <f>IF(OR(G602="",G602=0),"",H602/G602)</f>
        <v/>
      </c>
      <c r="J602" s="55">
        <f>IF(E602="","",IFERROR(VLOOKUP(E602,Listas!$A$2:$B$12,2,FALSE),""))</f>
        <v/>
      </c>
      <c r="K602" s="56">
        <f>IF(B602="","",DATE(YEAR(B602),MONTH(B602),1))</f>
        <v/>
      </c>
      <c r="L602" s="50" t="n"/>
      <c r="M602" s="57" t="n"/>
      <c r="N602" s="50" t="n"/>
    </row>
    <row r="603">
      <c r="B603" s="49" t="n"/>
      <c r="C603" s="50" t="n"/>
      <c r="D603" s="50" t="n"/>
      <c r="E603" s="50" t="n"/>
      <c r="F603" s="51" t="n"/>
      <c r="G603" s="52" t="n"/>
      <c r="H603" s="53" t="n"/>
      <c r="I603" s="54">
        <f>IF(OR(G603="",G603=0),"",H603/G603)</f>
        <v/>
      </c>
      <c r="J603" s="55">
        <f>IF(E603="","",IFERROR(VLOOKUP(E603,Listas!$A$2:$B$12,2,FALSE),""))</f>
        <v/>
      </c>
      <c r="K603" s="56">
        <f>IF(B603="","",DATE(YEAR(B603),MONTH(B603),1))</f>
        <v/>
      </c>
      <c r="L603" s="50" t="n"/>
      <c r="M603" s="57" t="n"/>
      <c r="N603" s="50" t="n"/>
    </row>
    <row r="604">
      <c r="B604" s="49" t="n"/>
      <c r="C604" s="50" t="n"/>
      <c r="D604" s="50" t="n"/>
      <c r="E604" s="50" t="n"/>
      <c r="F604" s="51" t="n"/>
      <c r="G604" s="52" t="n"/>
      <c r="H604" s="53" t="n"/>
      <c r="I604" s="54">
        <f>IF(OR(G604="",G604=0),"",H604/G604)</f>
        <v/>
      </c>
      <c r="J604" s="55">
        <f>IF(E604="","",IFERROR(VLOOKUP(E604,Listas!$A$2:$B$12,2,FALSE),""))</f>
        <v/>
      </c>
      <c r="K604" s="56">
        <f>IF(B604="","",DATE(YEAR(B604),MONTH(B604),1))</f>
        <v/>
      </c>
      <c r="L604" s="50" t="n"/>
      <c r="M604" s="57" t="n"/>
      <c r="N604" s="50" t="n"/>
    </row>
    <row r="605">
      <c r="B605" s="49" t="n"/>
      <c r="C605" s="50" t="n"/>
      <c r="D605" s="50" t="n"/>
      <c r="E605" s="50" t="n"/>
      <c r="F605" s="51" t="n"/>
      <c r="G605" s="52" t="n"/>
      <c r="H605" s="53" t="n"/>
      <c r="I605" s="54">
        <f>IF(OR(G605="",G605=0),"",H605/G605)</f>
        <v/>
      </c>
      <c r="J605" s="55">
        <f>IF(E605="","",IFERROR(VLOOKUP(E605,Listas!$A$2:$B$12,2,FALSE),""))</f>
        <v/>
      </c>
      <c r="K605" s="56">
        <f>IF(B605="","",DATE(YEAR(B605),MONTH(B605),1))</f>
        <v/>
      </c>
      <c r="L605" s="50" t="n"/>
      <c r="M605" s="57" t="n"/>
      <c r="N605" s="50" t="n"/>
    </row>
    <row r="606">
      <c r="B606" s="49" t="n"/>
      <c r="C606" s="50" t="n"/>
      <c r="D606" s="50" t="n"/>
      <c r="E606" s="50" t="n"/>
      <c r="F606" s="51" t="n"/>
      <c r="G606" s="52" t="n"/>
      <c r="H606" s="53" t="n"/>
      <c r="I606" s="54">
        <f>IF(OR(G606="",G606=0),"",H606/G606)</f>
        <v/>
      </c>
      <c r="J606" s="55">
        <f>IF(E606="","",IFERROR(VLOOKUP(E606,Listas!$A$2:$B$12,2,FALSE),""))</f>
        <v/>
      </c>
      <c r="K606" s="56">
        <f>IF(B606="","",DATE(YEAR(B606),MONTH(B606),1))</f>
        <v/>
      </c>
      <c r="L606" s="50" t="n"/>
      <c r="M606" s="57" t="n"/>
      <c r="N606" s="50" t="n"/>
    </row>
    <row r="607">
      <c r="B607" s="49" t="n"/>
      <c r="C607" s="50" t="n"/>
      <c r="D607" s="50" t="n"/>
      <c r="E607" s="50" t="n"/>
      <c r="F607" s="51" t="n"/>
      <c r="G607" s="52" t="n"/>
      <c r="H607" s="53" t="n"/>
      <c r="I607" s="54">
        <f>IF(OR(G607="",G607=0),"",H607/G607)</f>
        <v/>
      </c>
      <c r="J607" s="55">
        <f>IF(E607="","",IFERROR(VLOOKUP(E607,Listas!$A$2:$B$12,2,FALSE),""))</f>
        <v/>
      </c>
      <c r="K607" s="56">
        <f>IF(B607="","",DATE(YEAR(B607),MONTH(B607),1))</f>
        <v/>
      </c>
      <c r="L607" s="50" t="n"/>
      <c r="M607" s="57" t="n"/>
      <c r="N607" s="50" t="n"/>
    </row>
    <row r="608">
      <c r="B608" s="49" t="n"/>
      <c r="C608" s="50" t="n"/>
      <c r="D608" s="50" t="n"/>
      <c r="E608" s="50" t="n"/>
      <c r="F608" s="51" t="n"/>
      <c r="G608" s="52" t="n"/>
      <c r="H608" s="53" t="n"/>
      <c r="I608" s="54">
        <f>IF(OR(G608="",G608=0),"",H608/G608)</f>
        <v/>
      </c>
      <c r="J608" s="55">
        <f>IF(E608="","",IFERROR(VLOOKUP(E608,Listas!$A$2:$B$12,2,FALSE),""))</f>
        <v/>
      </c>
      <c r="K608" s="56">
        <f>IF(B608="","",DATE(YEAR(B608),MONTH(B608),1))</f>
        <v/>
      </c>
      <c r="L608" s="50" t="n"/>
      <c r="M608" s="57" t="n"/>
      <c r="N608" s="50" t="n"/>
    </row>
    <row r="609">
      <c r="B609" s="49" t="n"/>
      <c r="C609" s="50" t="n"/>
      <c r="D609" s="50" t="n"/>
      <c r="E609" s="50" t="n"/>
      <c r="F609" s="51" t="n"/>
      <c r="G609" s="52" t="n"/>
      <c r="H609" s="53" t="n"/>
      <c r="I609" s="54">
        <f>IF(OR(G609="",G609=0),"",H609/G609)</f>
        <v/>
      </c>
      <c r="J609" s="55">
        <f>IF(E609="","",IFERROR(VLOOKUP(E609,Listas!$A$2:$B$12,2,FALSE),""))</f>
        <v/>
      </c>
      <c r="K609" s="56">
        <f>IF(B609="","",DATE(YEAR(B609),MONTH(B609),1))</f>
        <v/>
      </c>
      <c r="L609" s="50" t="n"/>
      <c r="M609" s="57" t="n"/>
      <c r="N609" s="50" t="n"/>
    </row>
    <row r="610">
      <c r="B610" s="49" t="n"/>
      <c r="C610" s="50" t="n"/>
      <c r="D610" s="50" t="n"/>
      <c r="E610" s="50" t="n"/>
      <c r="F610" s="51" t="n"/>
      <c r="G610" s="52" t="n"/>
      <c r="H610" s="53" t="n"/>
      <c r="I610" s="54">
        <f>IF(OR(G610="",G610=0),"",H610/G610)</f>
        <v/>
      </c>
      <c r="J610" s="55">
        <f>IF(E610="","",IFERROR(VLOOKUP(E610,Listas!$A$2:$B$12,2,FALSE),""))</f>
        <v/>
      </c>
      <c r="K610" s="56">
        <f>IF(B610="","",DATE(YEAR(B610),MONTH(B610),1))</f>
        <v/>
      </c>
      <c r="L610" s="50" t="n"/>
      <c r="M610" s="57" t="n"/>
      <c r="N610" s="50" t="n"/>
    </row>
    <row r="611">
      <c r="B611" s="49" t="n"/>
      <c r="C611" s="50" t="n"/>
      <c r="D611" s="50" t="n"/>
      <c r="E611" s="50" t="n"/>
      <c r="F611" s="51" t="n"/>
      <c r="G611" s="52" t="n"/>
      <c r="H611" s="53" t="n"/>
      <c r="I611" s="54">
        <f>IF(OR(G611="",G611=0),"",H611/G611)</f>
        <v/>
      </c>
      <c r="J611" s="55">
        <f>IF(E611="","",IFERROR(VLOOKUP(E611,Listas!$A$2:$B$12,2,FALSE),""))</f>
        <v/>
      </c>
      <c r="K611" s="56">
        <f>IF(B611="","",DATE(YEAR(B611),MONTH(B611),1))</f>
        <v/>
      </c>
      <c r="L611" s="50" t="n"/>
      <c r="M611" s="57" t="n"/>
      <c r="N611" s="50" t="n"/>
    </row>
    <row r="612">
      <c r="B612" s="49" t="n"/>
      <c r="C612" s="50" t="n"/>
      <c r="D612" s="50" t="n"/>
      <c r="E612" s="50" t="n"/>
      <c r="F612" s="51" t="n"/>
      <c r="G612" s="52" t="n"/>
      <c r="H612" s="53" t="n"/>
      <c r="I612" s="54">
        <f>IF(OR(G612="",G612=0),"",H612/G612)</f>
        <v/>
      </c>
      <c r="J612" s="55">
        <f>IF(E612="","",IFERROR(VLOOKUP(E612,Listas!$A$2:$B$12,2,FALSE),""))</f>
        <v/>
      </c>
      <c r="K612" s="56">
        <f>IF(B612="","",DATE(YEAR(B612),MONTH(B612),1))</f>
        <v/>
      </c>
      <c r="L612" s="50" t="n"/>
      <c r="M612" s="57" t="n"/>
      <c r="N612" s="50" t="n"/>
    </row>
    <row r="613">
      <c r="B613" s="49" t="n"/>
      <c r="C613" s="50" t="n"/>
      <c r="D613" s="50" t="n"/>
      <c r="E613" s="50" t="n"/>
      <c r="F613" s="51" t="n"/>
      <c r="G613" s="52" t="n"/>
      <c r="H613" s="53" t="n"/>
      <c r="I613" s="54">
        <f>IF(OR(G613="",G613=0),"",H613/G613)</f>
        <v/>
      </c>
      <c r="J613" s="55">
        <f>IF(E613="","",IFERROR(VLOOKUP(E613,Listas!$A$2:$B$12,2,FALSE),""))</f>
        <v/>
      </c>
      <c r="K613" s="56">
        <f>IF(B613="","",DATE(YEAR(B613),MONTH(B613),1))</f>
        <v/>
      </c>
      <c r="L613" s="50" t="n"/>
      <c r="M613" s="57" t="n"/>
      <c r="N613" s="50" t="n"/>
    </row>
    <row r="614">
      <c r="B614" s="49" t="n"/>
      <c r="C614" s="50" t="n"/>
      <c r="D614" s="50" t="n"/>
      <c r="E614" s="50" t="n"/>
      <c r="F614" s="51" t="n"/>
      <c r="G614" s="52" t="n"/>
      <c r="H614" s="53" t="n"/>
      <c r="I614" s="54">
        <f>IF(OR(G614="",G614=0),"",H614/G614)</f>
        <v/>
      </c>
      <c r="J614" s="55">
        <f>IF(E614="","",IFERROR(VLOOKUP(E614,Listas!$A$2:$B$12,2,FALSE),""))</f>
        <v/>
      </c>
      <c r="K614" s="56">
        <f>IF(B614="","",DATE(YEAR(B614),MONTH(B614),1))</f>
        <v/>
      </c>
      <c r="L614" s="50" t="n"/>
      <c r="M614" s="57" t="n"/>
      <c r="N614" s="50" t="n"/>
    </row>
    <row r="615">
      <c r="B615" s="49" t="n"/>
      <c r="C615" s="50" t="n"/>
      <c r="D615" s="50" t="n"/>
      <c r="E615" s="50" t="n"/>
      <c r="F615" s="51" t="n"/>
      <c r="G615" s="52" t="n"/>
      <c r="H615" s="53" t="n"/>
      <c r="I615" s="54">
        <f>IF(OR(G615="",G615=0),"",H615/G615)</f>
        <v/>
      </c>
      <c r="J615" s="55">
        <f>IF(E615="","",IFERROR(VLOOKUP(E615,Listas!$A$2:$B$12,2,FALSE),""))</f>
        <v/>
      </c>
      <c r="K615" s="56">
        <f>IF(B615="","",DATE(YEAR(B615),MONTH(B615),1))</f>
        <v/>
      </c>
      <c r="L615" s="50" t="n"/>
      <c r="M615" s="57" t="n"/>
      <c r="N615" s="50" t="n"/>
    </row>
    <row r="616">
      <c r="B616" s="49" t="n"/>
      <c r="C616" s="50" t="n"/>
      <c r="D616" s="50" t="n"/>
      <c r="E616" s="50" t="n"/>
      <c r="F616" s="51" t="n"/>
      <c r="G616" s="52" t="n"/>
      <c r="H616" s="53" t="n"/>
      <c r="I616" s="54">
        <f>IF(OR(G616="",G616=0),"",H616/G616)</f>
        <v/>
      </c>
      <c r="J616" s="55">
        <f>IF(E616="","",IFERROR(VLOOKUP(E616,Listas!$A$2:$B$12,2,FALSE),""))</f>
        <v/>
      </c>
      <c r="K616" s="56">
        <f>IF(B616="","",DATE(YEAR(B616),MONTH(B616),1))</f>
        <v/>
      </c>
      <c r="L616" s="50" t="n"/>
      <c r="M616" s="57" t="n"/>
      <c r="N616" s="50" t="n"/>
    </row>
    <row r="617">
      <c r="B617" s="49" t="n"/>
      <c r="C617" s="50" t="n"/>
      <c r="D617" s="50" t="n"/>
      <c r="E617" s="50" t="n"/>
      <c r="F617" s="51" t="n"/>
      <c r="G617" s="52" t="n"/>
      <c r="H617" s="53" t="n"/>
      <c r="I617" s="54">
        <f>IF(OR(G617="",G617=0),"",H617/G617)</f>
        <v/>
      </c>
      <c r="J617" s="55">
        <f>IF(E617="","",IFERROR(VLOOKUP(E617,Listas!$A$2:$B$12,2,FALSE),""))</f>
        <v/>
      </c>
      <c r="K617" s="56">
        <f>IF(B617="","",DATE(YEAR(B617),MONTH(B617),1))</f>
        <v/>
      </c>
      <c r="L617" s="50" t="n"/>
      <c r="M617" s="57" t="n"/>
      <c r="N617" s="50" t="n"/>
    </row>
    <row r="618">
      <c r="B618" s="49" t="n"/>
      <c r="C618" s="50" t="n"/>
      <c r="D618" s="50" t="n"/>
      <c r="E618" s="50" t="n"/>
      <c r="F618" s="51" t="n"/>
      <c r="G618" s="52" t="n"/>
      <c r="H618" s="53" t="n"/>
      <c r="I618" s="54">
        <f>IF(OR(G618="",G618=0),"",H618/G618)</f>
        <v/>
      </c>
      <c r="J618" s="55">
        <f>IF(E618="","",IFERROR(VLOOKUP(E618,Listas!$A$2:$B$12,2,FALSE),""))</f>
        <v/>
      </c>
      <c r="K618" s="56">
        <f>IF(B618="","",DATE(YEAR(B618),MONTH(B618),1))</f>
        <v/>
      </c>
      <c r="L618" s="50" t="n"/>
      <c r="M618" s="57" t="n"/>
      <c r="N618" s="50" t="n"/>
    </row>
    <row r="619">
      <c r="B619" s="49" t="n"/>
      <c r="C619" s="50" t="n"/>
      <c r="D619" s="50" t="n"/>
      <c r="E619" s="50" t="n"/>
      <c r="F619" s="51" t="n"/>
      <c r="G619" s="52" t="n"/>
      <c r="H619" s="53" t="n"/>
      <c r="I619" s="54">
        <f>IF(OR(G619="",G619=0),"",H619/G619)</f>
        <v/>
      </c>
      <c r="J619" s="55">
        <f>IF(E619="","",IFERROR(VLOOKUP(E619,Listas!$A$2:$B$12,2,FALSE),""))</f>
        <v/>
      </c>
      <c r="K619" s="56">
        <f>IF(B619="","",DATE(YEAR(B619),MONTH(B619),1))</f>
        <v/>
      </c>
      <c r="L619" s="50" t="n"/>
      <c r="M619" s="57" t="n"/>
      <c r="N619" s="50" t="n"/>
    </row>
    <row r="620">
      <c r="B620" s="49" t="n"/>
      <c r="C620" s="50" t="n"/>
      <c r="D620" s="50" t="n"/>
      <c r="E620" s="50" t="n"/>
      <c r="F620" s="51" t="n"/>
      <c r="G620" s="52" t="n"/>
      <c r="H620" s="53" t="n"/>
      <c r="I620" s="54">
        <f>IF(OR(G620="",G620=0),"",H620/G620)</f>
        <v/>
      </c>
      <c r="J620" s="55">
        <f>IF(E620="","",IFERROR(VLOOKUP(E620,Listas!$A$2:$B$12,2,FALSE),""))</f>
        <v/>
      </c>
      <c r="K620" s="56">
        <f>IF(B620="","",DATE(YEAR(B620),MONTH(B620),1))</f>
        <v/>
      </c>
      <c r="L620" s="50" t="n"/>
      <c r="M620" s="57" t="n"/>
      <c r="N620" s="50" t="n"/>
    </row>
    <row r="621">
      <c r="B621" s="49" t="n"/>
      <c r="C621" s="50" t="n"/>
      <c r="D621" s="50" t="n"/>
      <c r="E621" s="50" t="n"/>
      <c r="F621" s="51" t="n"/>
      <c r="G621" s="52" t="n"/>
      <c r="H621" s="53" t="n"/>
      <c r="I621" s="54">
        <f>IF(OR(G621="",G621=0),"",H621/G621)</f>
        <v/>
      </c>
      <c r="J621" s="55">
        <f>IF(E621="","",IFERROR(VLOOKUP(E621,Listas!$A$2:$B$12,2,FALSE),""))</f>
        <v/>
      </c>
      <c r="K621" s="56">
        <f>IF(B621="","",DATE(YEAR(B621),MONTH(B621),1))</f>
        <v/>
      </c>
      <c r="L621" s="50" t="n"/>
      <c r="M621" s="57" t="n"/>
      <c r="N621" s="50" t="n"/>
    </row>
    <row r="622">
      <c r="B622" s="49" t="n"/>
      <c r="C622" s="50" t="n"/>
      <c r="D622" s="50" t="n"/>
      <c r="E622" s="50" t="n"/>
      <c r="F622" s="51" t="n"/>
      <c r="G622" s="52" t="n"/>
      <c r="H622" s="53" t="n"/>
      <c r="I622" s="54">
        <f>IF(OR(G622="",G622=0),"",H622/G622)</f>
        <v/>
      </c>
      <c r="J622" s="55">
        <f>IF(E622="","",IFERROR(VLOOKUP(E622,Listas!$A$2:$B$12,2,FALSE),""))</f>
        <v/>
      </c>
      <c r="K622" s="56">
        <f>IF(B622="","",DATE(YEAR(B622),MONTH(B622),1))</f>
        <v/>
      </c>
      <c r="L622" s="50" t="n"/>
      <c r="M622" s="57" t="n"/>
      <c r="N622" s="50" t="n"/>
    </row>
    <row r="623">
      <c r="B623" s="49" t="n"/>
      <c r="C623" s="50" t="n"/>
      <c r="D623" s="50" t="n"/>
      <c r="E623" s="50" t="n"/>
      <c r="F623" s="51" t="n"/>
      <c r="G623" s="52" t="n"/>
      <c r="H623" s="53" t="n"/>
      <c r="I623" s="54">
        <f>IF(OR(G623="",G623=0),"",H623/G623)</f>
        <v/>
      </c>
      <c r="J623" s="55">
        <f>IF(E623="","",IFERROR(VLOOKUP(E623,Listas!$A$2:$B$12,2,FALSE),""))</f>
        <v/>
      </c>
      <c r="K623" s="56">
        <f>IF(B623="","",DATE(YEAR(B623),MONTH(B623),1))</f>
        <v/>
      </c>
      <c r="L623" s="50" t="n"/>
      <c r="M623" s="57" t="n"/>
      <c r="N623" s="50" t="n"/>
    </row>
    <row r="624">
      <c r="B624" s="49" t="n"/>
      <c r="C624" s="50" t="n"/>
      <c r="D624" s="50" t="n"/>
      <c r="E624" s="50" t="n"/>
      <c r="F624" s="51" t="n"/>
      <c r="G624" s="52" t="n"/>
      <c r="H624" s="53" t="n"/>
      <c r="I624" s="54">
        <f>IF(OR(G624="",G624=0),"",H624/G624)</f>
        <v/>
      </c>
      <c r="J624" s="55">
        <f>IF(E624="","",IFERROR(VLOOKUP(E624,Listas!$A$2:$B$12,2,FALSE),""))</f>
        <v/>
      </c>
      <c r="K624" s="56">
        <f>IF(B624="","",DATE(YEAR(B624),MONTH(B624),1))</f>
        <v/>
      </c>
      <c r="L624" s="50" t="n"/>
      <c r="M624" s="57" t="n"/>
      <c r="N624" s="50" t="n"/>
    </row>
    <row r="625">
      <c r="B625" s="49" t="n"/>
      <c r="C625" s="50" t="n"/>
      <c r="D625" s="50" t="n"/>
      <c r="E625" s="50" t="n"/>
      <c r="F625" s="51" t="n"/>
      <c r="G625" s="52" t="n"/>
      <c r="H625" s="53" t="n"/>
      <c r="I625" s="54">
        <f>IF(OR(G625="",G625=0),"",H625/G625)</f>
        <v/>
      </c>
      <c r="J625" s="55">
        <f>IF(E625="","",IFERROR(VLOOKUP(E625,Listas!$A$2:$B$12,2,FALSE),""))</f>
        <v/>
      </c>
      <c r="K625" s="56">
        <f>IF(B625="","",DATE(YEAR(B625),MONTH(B625),1))</f>
        <v/>
      </c>
      <c r="L625" s="50" t="n"/>
      <c r="M625" s="57" t="n"/>
      <c r="N625" s="50" t="n"/>
    </row>
    <row r="626">
      <c r="B626" s="49" t="n"/>
      <c r="C626" s="50" t="n"/>
      <c r="D626" s="50" t="n"/>
      <c r="E626" s="50" t="n"/>
      <c r="F626" s="51" t="n"/>
      <c r="G626" s="52" t="n"/>
      <c r="H626" s="53" t="n"/>
      <c r="I626" s="54">
        <f>IF(OR(G626="",G626=0),"",H626/G626)</f>
        <v/>
      </c>
      <c r="J626" s="55">
        <f>IF(E626="","",IFERROR(VLOOKUP(E626,Listas!$A$2:$B$12,2,FALSE),""))</f>
        <v/>
      </c>
      <c r="K626" s="56">
        <f>IF(B626="","",DATE(YEAR(B626),MONTH(B626),1))</f>
        <v/>
      </c>
      <c r="L626" s="50" t="n"/>
      <c r="M626" s="57" t="n"/>
      <c r="N626" s="50" t="n"/>
    </row>
    <row r="627">
      <c r="B627" s="49" t="n"/>
      <c r="C627" s="50" t="n"/>
      <c r="D627" s="50" t="n"/>
      <c r="E627" s="50" t="n"/>
      <c r="F627" s="51" t="n"/>
      <c r="G627" s="52" t="n"/>
      <c r="H627" s="53" t="n"/>
      <c r="I627" s="54">
        <f>IF(OR(G627="",G627=0),"",H627/G627)</f>
        <v/>
      </c>
      <c r="J627" s="55">
        <f>IF(E627="","",IFERROR(VLOOKUP(E627,Listas!$A$2:$B$12,2,FALSE),""))</f>
        <v/>
      </c>
      <c r="K627" s="56">
        <f>IF(B627="","",DATE(YEAR(B627),MONTH(B627),1))</f>
        <v/>
      </c>
      <c r="L627" s="50" t="n"/>
      <c r="M627" s="57" t="n"/>
      <c r="N627" s="50" t="n"/>
    </row>
    <row r="628">
      <c r="B628" s="49" t="n"/>
      <c r="C628" s="50" t="n"/>
      <c r="D628" s="50" t="n"/>
      <c r="E628" s="50" t="n"/>
      <c r="F628" s="51" t="n"/>
      <c r="G628" s="52" t="n"/>
      <c r="H628" s="53" t="n"/>
      <c r="I628" s="54">
        <f>IF(OR(G628="",G628=0),"",H628/G628)</f>
        <v/>
      </c>
      <c r="J628" s="55">
        <f>IF(E628="","",IFERROR(VLOOKUP(E628,Listas!$A$2:$B$12,2,FALSE),""))</f>
        <v/>
      </c>
      <c r="K628" s="56">
        <f>IF(B628="","",DATE(YEAR(B628),MONTH(B628),1))</f>
        <v/>
      </c>
      <c r="L628" s="50" t="n"/>
      <c r="M628" s="57" t="n"/>
      <c r="N628" s="50" t="n"/>
    </row>
    <row r="629">
      <c r="B629" s="49" t="n"/>
      <c r="C629" s="50" t="n"/>
      <c r="D629" s="50" t="n"/>
      <c r="E629" s="50" t="n"/>
      <c r="F629" s="51" t="n"/>
      <c r="G629" s="52" t="n"/>
      <c r="H629" s="53" t="n"/>
      <c r="I629" s="54">
        <f>IF(OR(G629="",G629=0),"",H629/G629)</f>
        <v/>
      </c>
      <c r="J629" s="55">
        <f>IF(E629="","",IFERROR(VLOOKUP(E629,Listas!$A$2:$B$12,2,FALSE),""))</f>
        <v/>
      </c>
      <c r="K629" s="56">
        <f>IF(B629="","",DATE(YEAR(B629),MONTH(B629),1))</f>
        <v/>
      </c>
      <c r="L629" s="50" t="n"/>
      <c r="M629" s="57" t="n"/>
      <c r="N629" s="50" t="n"/>
    </row>
    <row r="630">
      <c r="B630" s="49" t="n"/>
      <c r="C630" s="50" t="n"/>
      <c r="D630" s="50" t="n"/>
      <c r="E630" s="50" t="n"/>
      <c r="F630" s="51" t="n"/>
      <c r="G630" s="52" t="n"/>
      <c r="H630" s="53" t="n"/>
      <c r="I630" s="54">
        <f>IF(OR(G630="",G630=0),"",H630/G630)</f>
        <v/>
      </c>
      <c r="J630" s="55">
        <f>IF(E630="","",IFERROR(VLOOKUP(E630,Listas!$A$2:$B$12,2,FALSE),""))</f>
        <v/>
      </c>
      <c r="K630" s="56">
        <f>IF(B630="","",DATE(YEAR(B630),MONTH(B630),1))</f>
        <v/>
      </c>
      <c r="L630" s="50" t="n"/>
      <c r="M630" s="57" t="n"/>
      <c r="N630" s="50" t="n"/>
    </row>
    <row r="631">
      <c r="B631" s="49" t="n"/>
      <c r="C631" s="50" t="n"/>
      <c r="D631" s="50" t="n"/>
      <c r="E631" s="50" t="n"/>
      <c r="F631" s="51" t="n"/>
      <c r="G631" s="52" t="n"/>
      <c r="H631" s="53" t="n"/>
      <c r="I631" s="54">
        <f>IF(OR(G631="",G631=0),"",H631/G631)</f>
        <v/>
      </c>
      <c r="J631" s="55">
        <f>IF(E631="","",IFERROR(VLOOKUP(E631,Listas!$A$2:$B$12,2,FALSE),""))</f>
        <v/>
      </c>
      <c r="K631" s="56">
        <f>IF(B631="","",DATE(YEAR(B631),MONTH(B631),1))</f>
        <v/>
      </c>
      <c r="L631" s="50" t="n"/>
      <c r="M631" s="57" t="n"/>
      <c r="N631" s="50" t="n"/>
    </row>
    <row r="632">
      <c r="B632" s="49" t="n"/>
      <c r="C632" s="50" t="n"/>
      <c r="D632" s="50" t="n"/>
      <c r="E632" s="50" t="n"/>
      <c r="F632" s="51" t="n"/>
      <c r="G632" s="52" t="n"/>
      <c r="H632" s="53" t="n"/>
      <c r="I632" s="54">
        <f>IF(OR(G632="",G632=0),"",H632/G632)</f>
        <v/>
      </c>
      <c r="J632" s="55">
        <f>IF(E632="","",IFERROR(VLOOKUP(E632,Listas!$A$2:$B$12,2,FALSE),""))</f>
        <v/>
      </c>
      <c r="K632" s="56">
        <f>IF(B632="","",DATE(YEAR(B632),MONTH(B632),1))</f>
        <v/>
      </c>
      <c r="L632" s="50" t="n"/>
      <c r="M632" s="57" t="n"/>
      <c r="N632" s="50" t="n"/>
    </row>
    <row r="633">
      <c r="B633" s="49" t="n"/>
      <c r="C633" s="50" t="n"/>
      <c r="D633" s="50" t="n"/>
      <c r="E633" s="50" t="n"/>
      <c r="F633" s="51" t="n"/>
      <c r="G633" s="52" t="n"/>
      <c r="H633" s="53" t="n"/>
      <c r="I633" s="54">
        <f>IF(OR(G633="",G633=0),"",H633/G633)</f>
        <v/>
      </c>
      <c r="J633" s="55">
        <f>IF(E633="","",IFERROR(VLOOKUP(E633,Listas!$A$2:$B$12,2,FALSE),""))</f>
        <v/>
      </c>
      <c r="K633" s="56">
        <f>IF(B633="","",DATE(YEAR(B633),MONTH(B633),1))</f>
        <v/>
      </c>
      <c r="L633" s="50" t="n"/>
      <c r="M633" s="57" t="n"/>
      <c r="N633" s="50" t="n"/>
    </row>
    <row r="634">
      <c r="B634" s="49" t="n"/>
      <c r="C634" s="50" t="n"/>
      <c r="D634" s="50" t="n"/>
      <c r="E634" s="50" t="n"/>
      <c r="F634" s="51" t="n"/>
      <c r="G634" s="52" t="n"/>
      <c r="H634" s="53" t="n"/>
      <c r="I634" s="54">
        <f>IF(OR(G634="",G634=0),"",H634/G634)</f>
        <v/>
      </c>
      <c r="J634" s="55">
        <f>IF(E634="","",IFERROR(VLOOKUP(E634,Listas!$A$2:$B$12,2,FALSE),""))</f>
        <v/>
      </c>
      <c r="K634" s="56">
        <f>IF(B634="","",DATE(YEAR(B634),MONTH(B634),1))</f>
        <v/>
      </c>
      <c r="L634" s="50" t="n"/>
      <c r="M634" s="57" t="n"/>
      <c r="N634" s="50" t="n"/>
    </row>
    <row r="635">
      <c r="B635" s="49" t="n"/>
      <c r="C635" s="50" t="n"/>
      <c r="D635" s="50" t="n"/>
      <c r="E635" s="50" t="n"/>
      <c r="F635" s="51" t="n"/>
      <c r="G635" s="52" t="n"/>
      <c r="H635" s="53" t="n"/>
      <c r="I635" s="54">
        <f>IF(OR(G635="",G635=0),"",H635/G635)</f>
        <v/>
      </c>
      <c r="J635" s="55">
        <f>IF(E635="","",IFERROR(VLOOKUP(E635,Listas!$A$2:$B$12,2,FALSE),""))</f>
        <v/>
      </c>
      <c r="K635" s="56">
        <f>IF(B635="","",DATE(YEAR(B635),MONTH(B635),1))</f>
        <v/>
      </c>
      <c r="L635" s="50" t="n"/>
      <c r="M635" s="57" t="n"/>
      <c r="N635" s="50" t="n"/>
    </row>
    <row r="636">
      <c r="B636" s="49" t="n"/>
      <c r="C636" s="50" t="n"/>
      <c r="D636" s="50" t="n"/>
      <c r="E636" s="50" t="n"/>
      <c r="F636" s="51" t="n"/>
      <c r="G636" s="52" t="n"/>
      <c r="H636" s="53" t="n"/>
      <c r="I636" s="54">
        <f>IF(OR(G636="",G636=0),"",H636/G636)</f>
        <v/>
      </c>
      <c r="J636" s="55">
        <f>IF(E636="","",IFERROR(VLOOKUP(E636,Listas!$A$2:$B$12,2,FALSE),""))</f>
        <v/>
      </c>
      <c r="K636" s="56">
        <f>IF(B636="","",DATE(YEAR(B636),MONTH(B636),1))</f>
        <v/>
      </c>
      <c r="L636" s="50" t="n"/>
      <c r="M636" s="57" t="n"/>
      <c r="N636" s="50" t="n"/>
    </row>
    <row r="637">
      <c r="B637" s="49" t="n"/>
      <c r="C637" s="50" t="n"/>
      <c r="D637" s="50" t="n"/>
      <c r="E637" s="50" t="n"/>
      <c r="F637" s="51" t="n"/>
      <c r="G637" s="52" t="n"/>
      <c r="H637" s="53" t="n"/>
      <c r="I637" s="54">
        <f>IF(OR(G637="",G637=0),"",H637/G637)</f>
        <v/>
      </c>
      <c r="J637" s="55">
        <f>IF(E637="","",IFERROR(VLOOKUP(E637,Listas!$A$2:$B$12,2,FALSE),""))</f>
        <v/>
      </c>
      <c r="K637" s="56">
        <f>IF(B637="","",DATE(YEAR(B637),MONTH(B637),1))</f>
        <v/>
      </c>
      <c r="L637" s="50" t="n"/>
      <c r="M637" s="57" t="n"/>
      <c r="N637" s="50" t="n"/>
    </row>
    <row r="638">
      <c r="B638" s="49" t="n"/>
      <c r="C638" s="50" t="n"/>
      <c r="D638" s="50" t="n"/>
      <c r="E638" s="50" t="n"/>
      <c r="F638" s="51" t="n"/>
      <c r="G638" s="52" t="n"/>
      <c r="H638" s="53" t="n"/>
      <c r="I638" s="54">
        <f>IF(OR(G638="",G638=0),"",H638/G638)</f>
        <v/>
      </c>
      <c r="J638" s="55">
        <f>IF(E638="","",IFERROR(VLOOKUP(E638,Listas!$A$2:$B$12,2,FALSE),""))</f>
        <v/>
      </c>
      <c r="K638" s="56">
        <f>IF(B638="","",DATE(YEAR(B638),MONTH(B638),1))</f>
        <v/>
      </c>
      <c r="L638" s="50" t="n"/>
      <c r="M638" s="57" t="n"/>
      <c r="N638" s="50" t="n"/>
    </row>
    <row r="639">
      <c r="B639" s="49" t="n"/>
      <c r="C639" s="50" t="n"/>
      <c r="D639" s="50" t="n"/>
      <c r="E639" s="50" t="n"/>
      <c r="F639" s="51" t="n"/>
      <c r="G639" s="52" t="n"/>
      <c r="H639" s="53" t="n"/>
      <c r="I639" s="54">
        <f>IF(OR(G639="",G639=0),"",H639/G639)</f>
        <v/>
      </c>
      <c r="J639" s="55">
        <f>IF(E639="","",IFERROR(VLOOKUP(E639,Listas!$A$2:$B$12,2,FALSE),""))</f>
        <v/>
      </c>
      <c r="K639" s="56">
        <f>IF(B639="","",DATE(YEAR(B639),MONTH(B639),1))</f>
        <v/>
      </c>
      <c r="L639" s="50" t="n"/>
      <c r="M639" s="57" t="n"/>
      <c r="N639" s="50" t="n"/>
    </row>
    <row r="640">
      <c r="B640" s="49" t="n"/>
      <c r="C640" s="50" t="n"/>
      <c r="D640" s="50" t="n"/>
      <c r="E640" s="50" t="n"/>
      <c r="F640" s="51" t="n"/>
      <c r="G640" s="52" t="n"/>
      <c r="H640" s="53" t="n"/>
      <c r="I640" s="54">
        <f>IF(OR(G640="",G640=0),"",H640/G640)</f>
        <v/>
      </c>
      <c r="J640" s="55">
        <f>IF(E640="","",IFERROR(VLOOKUP(E640,Listas!$A$2:$B$12,2,FALSE),""))</f>
        <v/>
      </c>
      <c r="K640" s="56">
        <f>IF(B640="","",DATE(YEAR(B640),MONTH(B640),1))</f>
        <v/>
      </c>
      <c r="L640" s="50" t="n"/>
      <c r="M640" s="57" t="n"/>
      <c r="N640" s="50" t="n"/>
    </row>
    <row r="641">
      <c r="B641" s="49" t="n"/>
      <c r="C641" s="50" t="n"/>
      <c r="D641" s="50" t="n"/>
      <c r="E641" s="50" t="n"/>
      <c r="F641" s="51" t="n"/>
      <c r="G641" s="52" t="n"/>
      <c r="H641" s="53" t="n"/>
      <c r="I641" s="54">
        <f>IF(OR(G641="",G641=0),"",H641/G641)</f>
        <v/>
      </c>
      <c r="J641" s="55">
        <f>IF(E641="","",IFERROR(VLOOKUP(E641,Listas!$A$2:$B$12,2,FALSE),""))</f>
        <v/>
      </c>
      <c r="K641" s="56">
        <f>IF(B641="","",DATE(YEAR(B641),MONTH(B641),1))</f>
        <v/>
      </c>
      <c r="L641" s="50" t="n"/>
      <c r="M641" s="57" t="n"/>
      <c r="N641" s="50" t="n"/>
    </row>
    <row r="642">
      <c r="B642" s="49" t="n"/>
      <c r="C642" s="50" t="n"/>
      <c r="D642" s="50" t="n"/>
      <c r="E642" s="50" t="n"/>
      <c r="F642" s="51" t="n"/>
      <c r="G642" s="52" t="n"/>
      <c r="H642" s="53" t="n"/>
      <c r="I642" s="54">
        <f>IF(OR(G642="",G642=0),"",H642/G642)</f>
        <v/>
      </c>
      <c r="J642" s="55">
        <f>IF(E642="","",IFERROR(VLOOKUP(E642,Listas!$A$2:$B$12,2,FALSE),""))</f>
        <v/>
      </c>
      <c r="K642" s="56">
        <f>IF(B642="","",DATE(YEAR(B642),MONTH(B642),1))</f>
        <v/>
      </c>
      <c r="L642" s="50" t="n"/>
      <c r="M642" s="57" t="n"/>
      <c r="N642" s="50" t="n"/>
    </row>
    <row r="643">
      <c r="B643" s="49" t="n"/>
      <c r="C643" s="50" t="n"/>
      <c r="D643" s="50" t="n"/>
      <c r="E643" s="50" t="n"/>
      <c r="F643" s="51" t="n"/>
      <c r="G643" s="52" t="n"/>
      <c r="H643" s="53" t="n"/>
      <c r="I643" s="54">
        <f>IF(OR(G643="",G643=0),"",H643/G643)</f>
        <v/>
      </c>
      <c r="J643" s="55">
        <f>IF(E643="","",IFERROR(VLOOKUP(E643,Listas!$A$2:$B$12,2,FALSE),""))</f>
        <v/>
      </c>
      <c r="K643" s="56">
        <f>IF(B643="","",DATE(YEAR(B643),MONTH(B643),1))</f>
        <v/>
      </c>
      <c r="L643" s="50" t="n"/>
      <c r="M643" s="57" t="n"/>
      <c r="N643" s="50" t="n"/>
    </row>
    <row r="644">
      <c r="B644" s="49" t="n"/>
      <c r="C644" s="50" t="n"/>
      <c r="D644" s="50" t="n"/>
      <c r="E644" s="50" t="n"/>
      <c r="F644" s="51" t="n"/>
      <c r="G644" s="52" t="n"/>
      <c r="H644" s="53" t="n"/>
      <c r="I644" s="54">
        <f>IF(OR(G644="",G644=0),"",H644/G644)</f>
        <v/>
      </c>
      <c r="J644" s="55">
        <f>IF(E644="","",IFERROR(VLOOKUP(E644,Listas!$A$2:$B$12,2,FALSE),""))</f>
        <v/>
      </c>
      <c r="K644" s="56">
        <f>IF(B644="","",DATE(YEAR(B644),MONTH(B644),1))</f>
        <v/>
      </c>
      <c r="L644" s="50" t="n"/>
      <c r="M644" s="57" t="n"/>
      <c r="N644" s="50" t="n"/>
    </row>
    <row r="645">
      <c r="B645" s="49" t="n"/>
      <c r="C645" s="50" t="n"/>
      <c r="D645" s="50" t="n"/>
      <c r="E645" s="50" t="n"/>
      <c r="F645" s="51" t="n"/>
      <c r="G645" s="52" t="n"/>
      <c r="H645" s="53" t="n"/>
      <c r="I645" s="54">
        <f>IF(OR(G645="",G645=0),"",H645/G645)</f>
        <v/>
      </c>
      <c r="J645" s="55">
        <f>IF(E645="","",IFERROR(VLOOKUP(E645,Listas!$A$2:$B$12,2,FALSE),""))</f>
        <v/>
      </c>
      <c r="K645" s="56">
        <f>IF(B645="","",DATE(YEAR(B645),MONTH(B645),1))</f>
        <v/>
      </c>
      <c r="L645" s="50" t="n"/>
      <c r="M645" s="57" t="n"/>
      <c r="N645" s="50" t="n"/>
    </row>
    <row r="646">
      <c r="B646" s="49" t="n"/>
      <c r="C646" s="50" t="n"/>
      <c r="D646" s="50" t="n"/>
      <c r="E646" s="50" t="n"/>
      <c r="F646" s="51" t="n"/>
      <c r="G646" s="52" t="n"/>
      <c r="H646" s="53" t="n"/>
      <c r="I646" s="54">
        <f>IF(OR(G646="",G646=0),"",H646/G646)</f>
        <v/>
      </c>
      <c r="J646" s="55">
        <f>IF(E646="","",IFERROR(VLOOKUP(E646,Listas!$A$2:$B$12,2,FALSE),""))</f>
        <v/>
      </c>
      <c r="K646" s="56">
        <f>IF(B646="","",DATE(YEAR(B646),MONTH(B646),1))</f>
        <v/>
      </c>
      <c r="L646" s="50" t="n"/>
      <c r="M646" s="57" t="n"/>
      <c r="N646" s="50" t="n"/>
    </row>
    <row r="647">
      <c r="B647" s="49" t="n"/>
      <c r="C647" s="50" t="n"/>
      <c r="D647" s="50" t="n"/>
      <c r="E647" s="50" t="n"/>
      <c r="F647" s="51" t="n"/>
      <c r="G647" s="52" t="n"/>
      <c r="H647" s="53" t="n"/>
      <c r="I647" s="54">
        <f>IF(OR(G647="",G647=0),"",H647/G647)</f>
        <v/>
      </c>
      <c r="J647" s="55">
        <f>IF(E647="","",IFERROR(VLOOKUP(E647,Listas!$A$2:$B$12,2,FALSE),""))</f>
        <v/>
      </c>
      <c r="K647" s="56">
        <f>IF(B647="","",DATE(YEAR(B647),MONTH(B647),1))</f>
        <v/>
      </c>
      <c r="L647" s="50" t="n"/>
      <c r="M647" s="57" t="n"/>
      <c r="N647" s="50" t="n"/>
    </row>
    <row r="648">
      <c r="B648" s="49" t="n"/>
      <c r="C648" s="50" t="n"/>
      <c r="D648" s="50" t="n"/>
      <c r="E648" s="50" t="n"/>
      <c r="F648" s="51" t="n"/>
      <c r="G648" s="52" t="n"/>
      <c r="H648" s="53" t="n"/>
      <c r="I648" s="54">
        <f>IF(OR(G648="",G648=0),"",H648/G648)</f>
        <v/>
      </c>
      <c r="J648" s="55">
        <f>IF(E648="","",IFERROR(VLOOKUP(E648,Listas!$A$2:$B$12,2,FALSE),""))</f>
        <v/>
      </c>
      <c r="K648" s="56">
        <f>IF(B648="","",DATE(YEAR(B648),MONTH(B648),1))</f>
        <v/>
      </c>
      <c r="L648" s="50" t="n"/>
      <c r="M648" s="57" t="n"/>
      <c r="N648" s="50" t="n"/>
    </row>
    <row r="649">
      <c r="B649" s="49" t="n"/>
      <c r="C649" s="50" t="n"/>
      <c r="D649" s="50" t="n"/>
      <c r="E649" s="50" t="n"/>
      <c r="F649" s="51" t="n"/>
      <c r="G649" s="52" t="n"/>
      <c r="H649" s="53" t="n"/>
      <c r="I649" s="54">
        <f>IF(OR(G649="",G649=0),"",H649/G649)</f>
        <v/>
      </c>
      <c r="J649" s="55">
        <f>IF(E649="","",IFERROR(VLOOKUP(E649,Listas!$A$2:$B$12,2,FALSE),""))</f>
        <v/>
      </c>
      <c r="K649" s="56">
        <f>IF(B649="","",DATE(YEAR(B649),MONTH(B649),1))</f>
        <v/>
      </c>
      <c r="L649" s="50" t="n"/>
      <c r="M649" s="57" t="n"/>
      <c r="N649" s="50" t="n"/>
    </row>
    <row r="650">
      <c r="B650" s="49" t="n"/>
      <c r="C650" s="50" t="n"/>
      <c r="D650" s="50" t="n"/>
      <c r="E650" s="50" t="n"/>
      <c r="F650" s="51" t="n"/>
      <c r="G650" s="52" t="n"/>
      <c r="H650" s="53" t="n"/>
      <c r="I650" s="54">
        <f>IF(OR(G650="",G650=0),"",H650/G650)</f>
        <v/>
      </c>
      <c r="J650" s="55">
        <f>IF(E650="","",IFERROR(VLOOKUP(E650,Listas!$A$2:$B$12,2,FALSE),""))</f>
        <v/>
      </c>
      <c r="K650" s="56">
        <f>IF(B650="","",DATE(YEAR(B650),MONTH(B650),1))</f>
        <v/>
      </c>
      <c r="L650" s="50" t="n"/>
      <c r="M650" s="57" t="n"/>
      <c r="N650" s="50" t="n"/>
    </row>
    <row r="651">
      <c r="B651" s="49" t="n"/>
      <c r="C651" s="50" t="n"/>
      <c r="D651" s="50" t="n"/>
      <c r="E651" s="50" t="n"/>
      <c r="F651" s="51" t="n"/>
      <c r="G651" s="52" t="n"/>
      <c r="H651" s="53" t="n"/>
      <c r="I651" s="54">
        <f>IF(OR(G651="",G651=0),"",H651/G651)</f>
        <v/>
      </c>
      <c r="J651" s="55">
        <f>IF(E651="","",IFERROR(VLOOKUP(E651,Listas!$A$2:$B$12,2,FALSE),""))</f>
        <v/>
      </c>
      <c r="K651" s="56">
        <f>IF(B651="","",DATE(YEAR(B651),MONTH(B651),1))</f>
        <v/>
      </c>
      <c r="L651" s="50" t="n"/>
      <c r="M651" s="57" t="n"/>
      <c r="N651" s="50" t="n"/>
    </row>
    <row r="652">
      <c r="B652" s="49" t="n"/>
      <c r="C652" s="50" t="n"/>
      <c r="D652" s="50" t="n"/>
      <c r="E652" s="50" t="n"/>
      <c r="F652" s="51" t="n"/>
      <c r="G652" s="52" t="n"/>
      <c r="H652" s="53" t="n"/>
      <c r="I652" s="54">
        <f>IF(OR(G652="",G652=0),"",H652/G652)</f>
        <v/>
      </c>
      <c r="J652" s="55">
        <f>IF(E652="","",IFERROR(VLOOKUP(E652,Listas!$A$2:$B$12,2,FALSE),""))</f>
        <v/>
      </c>
      <c r="K652" s="56">
        <f>IF(B652="","",DATE(YEAR(B652),MONTH(B652),1))</f>
        <v/>
      </c>
      <c r="L652" s="50" t="n"/>
      <c r="M652" s="57" t="n"/>
      <c r="N652" s="50" t="n"/>
    </row>
    <row r="653">
      <c r="B653" s="49" t="n"/>
      <c r="C653" s="50" t="n"/>
      <c r="D653" s="50" t="n"/>
      <c r="E653" s="50" t="n"/>
      <c r="F653" s="51" t="n"/>
      <c r="G653" s="52" t="n"/>
      <c r="H653" s="53" t="n"/>
      <c r="I653" s="54">
        <f>IF(OR(G653="",G653=0),"",H653/G653)</f>
        <v/>
      </c>
      <c r="J653" s="55">
        <f>IF(E653="","",IFERROR(VLOOKUP(E653,Listas!$A$2:$B$12,2,FALSE),""))</f>
        <v/>
      </c>
      <c r="K653" s="56">
        <f>IF(B653="","",DATE(YEAR(B653),MONTH(B653),1))</f>
        <v/>
      </c>
      <c r="L653" s="50" t="n"/>
      <c r="M653" s="57" t="n"/>
      <c r="N653" s="50" t="n"/>
    </row>
    <row r="654">
      <c r="B654" s="49" t="n"/>
      <c r="C654" s="50" t="n"/>
      <c r="D654" s="50" t="n"/>
      <c r="E654" s="50" t="n"/>
      <c r="F654" s="51" t="n"/>
      <c r="G654" s="52" t="n"/>
      <c r="H654" s="53" t="n"/>
      <c r="I654" s="54">
        <f>IF(OR(G654="",G654=0),"",H654/G654)</f>
        <v/>
      </c>
      <c r="J654" s="55">
        <f>IF(E654="","",IFERROR(VLOOKUP(E654,Listas!$A$2:$B$12,2,FALSE),""))</f>
        <v/>
      </c>
      <c r="K654" s="56">
        <f>IF(B654="","",DATE(YEAR(B654),MONTH(B654),1))</f>
        <v/>
      </c>
      <c r="L654" s="50" t="n"/>
      <c r="M654" s="57" t="n"/>
      <c r="N654" s="50" t="n"/>
    </row>
    <row r="655">
      <c r="B655" s="49" t="n"/>
      <c r="C655" s="50" t="n"/>
      <c r="D655" s="50" t="n"/>
      <c r="E655" s="50" t="n"/>
      <c r="F655" s="51" t="n"/>
      <c r="G655" s="52" t="n"/>
      <c r="H655" s="53" t="n"/>
      <c r="I655" s="54">
        <f>IF(OR(G655="",G655=0),"",H655/G655)</f>
        <v/>
      </c>
      <c r="J655" s="55">
        <f>IF(E655="","",IFERROR(VLOOKUP(E655,Listas!$A$2:$B$12,2,FALSE),""))</f>
        <v/>
      </c>
      <c r="K655" s="56">
        <f>IF(B655="","",DATE(YEAR(B655),MONTH(B655),1))</f>
        <v/>
      </c>
      <c r="L655" s="50" t="n"/>
      <c r="M655" s="57" t="n"/>
      <c r="N655" s="50" t="n"/>
    </row>
    <row r="656">
      <c r="B656" s="49" t="n"/>
      <c r="C656" s="50" t="n"/>
      <c r="D656" s="50" t="n"/>
      <c r="E656" s="50" t="n"/>
      <c r="F656" s="51" t="n"/>
      <c r="G656" s="52" t="n"/>
      <c r="H656" s="53" t="n"/>
      <c r="I656" s="54">
        <f>IF(OR(G656="",G656=0),"",H656/G656)</f>
        <v/>
      </c>
      <c r="J656" s="55">
        <f>IF(E656="","",IFERROR(VLOOKUP(E656,Listas!$A$2:$B$12,2,FALSE),""))</f>
        <v/>
      </c>
      <c r="K656" s="56">
        <f>IF(B656="","",DATE(YEAR(B656),MONTH(B656),1))</f>
        <v/>
      </c>
      <c r="L656" s="50" t="n"/>
      <c r="M656" s="57" t="n"/>
      <c r="N656" s="50" t="n"/>
    </row>
    <row r="657">
      <c r="B657" s="49" t="n"/>
      <c r="C657" s="50" t="n"/>
      <c r="D657" s="50" t="n"/>
      <c r="E657" s="50" t="n"/>
      <c r="F657" s="51" t="n"/>
      <c r="G657" s="52" t="n"/>
      <c r="H657" s="53" t="n"/>
      <c r="I657" s="54">
        <f>IF(OR(G657="",G657=0),"",H657/G657)</f>
        <v/>
      </c>
      <c r="J657" s="55">
        <f>IF(E657="","",IFERROR(VLOOKUP(E657,Listas!$A$2:$B$12,2,FALSE),""))</f>
        <v/>
      </c>
      <c r="K657" s="56">
        <f>IF(B657="","",DATE(YEAR(B657),MONTH(B657),1))</f>
        <v/>
      </c>
      <c r="L657" s="50" t="n"/>
      <c r="M657" s="57" t="n"/>
      <c r="N657" s="50" t="n"/>
    </row>
    <row r="658">
      <c r="B658" s="49" t="n"/>
      <c r="C658" s="50" t="n"/>
      <c r="D658" s="50" t="n"/>
      <c r="E658" s="50" t="n"/>
      <c r="F658" s="51" t="n"/>
      <c r="G658" s="52" t="n"/>
      <c r="H658" s="53" t="n"/>
      <c r="I658" s="54">
        <f>IF(OR(G658="",G658=0),"",H658/G658)</f>
        <v/>
      </c>
      <c r="J658" s="55">
        <f>IF(E658="","",IFERROR(VLOOKUP(E658,Listas!$A$2:$B$12,2,FALSE),""))</f>
        <v/>
      </c>
      <c r="K658" s="56">
        <f>IF(B658="","",DATE(YEAR(B658),MONTH(B658),1))</f>
        <v/>
      </c>
      <c r="L658" s="50" t="n"/>
      <c r="M658" s="57" t="n"/>
      <c r="N658" s="50" t="n"/>
    </row>
    <row r="659">
      <c r="B659" s="49" t="n"/>
      <c r="C659" s="50" t="n"/>
      <c r="D659" s="50" t="n"/>
      <c r="E659" s="50" t="n"/>
      <c r="F659" s="51" t="n"/>
      <c r="G659" s="52" t="n"/>
      <c r="H659" s="53" t="n"/>
      <c r="I659" s="54">
        <f>IF(OR(G659="",G659=0),"",H659/G659)</f>
        <v/>
      </c>
      <c r="J659" s="55">
        <f>IF(E659="","",IFERROR(VLOOKUP(E659,Listas!$A$2:$B$12,2,FALSE),""))</f>
        <v/>
      </c>
      <c r="K659" s="56">
        <f>IF(B659="","",DATE(YEAR(B659),MONTH(B659),1))</f>
        <v/>
      </c>
      <c r="L659" s="50" t="n"/>
      <c r="M659" s="57" t="n"/>
      <c r="N659" s="50" t="n"/>
    </row>
    <row r="660">
      <c r="B660" s="49" t="n"/>
      <c r="C660" s="50" t="n"/>
      <c r="D660" s="50" t="n"/>
      <c r="E660" s="50" t="n"/>
      <c r="F660" s="51" t="n"/>
      <c r="G660" s="52" t="n"/>
      <c r="H660" s="53" t="n"/>
      <c r="I660" s="54">
        <f>IF(OR(G660="",G660=0),"",H660/G660)</f>
        <v/>
      </c>
      <c r="J660" s="55">
        <f>IF(E660="","",IFERROR(VLOOKUP(E660,Listas!$A$2:$B$12,2,FALSE),""))</f>
        <v/>
      </c>
      <c r="K660" s="56">
        <f>IF(B660="","",DATE(YEAR(B660),MONTH(B660),1))</f>
        <v/>
      </c>
      <c r="L660" s="50" t="n"/>
      <c r="M660" s="57" t="n"/>
      <c r="N660" s="50" t="n"/>
    </row>
    <row r="661">
      <c r="B661" s="49" t="n"/>
      <c r="C661" s="50" t="n"/>
      <c r="D661" s="50" t="n"/>
      <c r="E661" s="50" t="n"/>
      <c r="F661" s="51" t="n"/>
      <c r="G661" s="52" t="n"/>
      <c r="H661" s="53" t="n"/>
      <c r="I661" s="54">
        <f>IF(OR(G661="",G661=0),"",H661/G661)</f>
        <v/>
      </c>
      <c r="J661" s="55">
        <f>IF(E661="","",IFERROR(VLOOKUP(E661,Listas!$A$2:$B$12,2,FALSE),""))</f>
        <v/>
      </c>
      <c r="K661" s="56">
        <f>IF(B661="","",DATE(YEAR(B661),MONTH(B661),1))</f>
        <v/>
      </c>
      <c r="L661" s="50" t="n"/>
      <c r="M661" s="57" t="n"/>
      <c r="N661" s="50" t="n"/>
    </row>
    <row r="662">
      <c r="B662" s="49" t="n"/>
      <c r="C662" s="50" t="n"/>
      <c r="D662" s="50" t="n"/>
      <c r="E662" s="50" t="n"/>
      <c r="F662" s="51" t="n"/>
      <c r="G662" s="52" t="n"/>
      <c r="H662" s="53" t="n"/>
      <c r="I662" s="54">
        <f>IF(OR(G662="",G662=0),"",H662/G662)</f>
        <v/>
      </c>
      <c r="J662" s="55">
        <f>IF(E662="","",IFERROR(VLOOKUP(E662,Listas!$A$2:$B$12,2,FALSE),""))</f>
        <v/>
      </c>
      <c r="K662" s="56">
        <f>IF(B662="","",DATE(YEAR(B662),MONTH(B662),1))</f>
        <v/>
      </c>
      <c r="L662" s="50" t="n"/>
      <c r="M662" s="57" t="n"/>
      <c r="N662" s="50" t="n"/>
    </row>
    <row r="663">
      <c r="B663" s="49" t="n"/>
      <c r="C663" s="50" t="n"/>
      <c r="D663" s="50" t="n"/>
      <c r="E663" s="50" t="n"/>
      <c r="F663" s="51" t="n"/>
      <c r="G663" s="52" t="n"/>
      <c r="H663" s="53" t="n"/>
      <c r="I663" s="54">
        <f>IF(OR(G663="",G663=0),"",H663/G663)</f>
        <v/>
      </c>
      <c r="J663" s="55">
        <f>IF(E663="","",IFERROR(VLOOKUP(E663,Listas!$A$2:$B$12,2,FALSE),""))</f>
        <v/>
      </c>
      <c r="K663" s="56">
        <f>IF(B663="","",DATE(YEAR(B663),MONTH(B663),1))</f>
        <v/>
      </c>
      <c r="L663" s="50" t="n"/>
      <c r="M663" s="57" t="n"/>
      <c r="N663" s="50" t="n"/>
    </row>
    <row r="664">
      <c r="B664" s="49" t="n"/>
      <c r="C664" s="50" t="n"/>
      <c r="D664" s="50" t="n"/>
      <c r="E664" s="50" t="n"/>
      <c r="F664" s="51" t="n"/>
      <c r="G664" s="52" t="n"/>
      <c r="H664" s="53" t="n"/>
      <c r="I664" s="54">
        <f>IF(OR(G664="",G664=0),"",H664/G664)</f>
        <v/>
      </c>
      <c r="J664" s="55">
        <f>IF(E664="","",IFERROR(VLOOKUP(E664,Listas!$A$2:$B$12,2,FALSE),""))</f>
        <v/>
      </c>
      <c r="K664" s="56">
        <f>IF(B664="","",DATE(YEAR(B664),MONTH(B664),1))</f>
        <v/>
      </c>
      <c r="L664" s="50" t="n"/>
      <c r="M664" s="57" t="n"/>
      <c r="N664" s="50" t="n"/>
    </row>
    <row r="665">
      <c r="B665" s="49" t="n"/>
      <c r="C665" s="50" t="n"/>
      <c r="D665" s="50" t="n"/>
      <c r="E665" s="50" t="n"/>
      <c r="F665" s="51" t="n"/>
      <c r="G665" s="52" t="n"/>
      <c r="H665" s="53" t="n"/>
      <c r="I665" s="54">
        <f>IF(OR(G665="",G665=0),"",H665/G665)</f>
        <v/>
      </c>
      <c r="J665" s="55">
        <f>IF(E665="","",IFERROR(VLOOKUP(E665,Listas!$A$2:$B$12,2,FALSE),""))</f>
        <v/>
      </c>
      <c r="K665" s="56">
        <f>IF(B665="","",DATE(YEAR(B665),MONTH(B665),1))</f>
        <v/>
      </c>
      <c r="L665" s="50" t="n"/>
      <c r="M665" s="57" t="n"/>
      <c r="N665" s="50" t="n"/>
    </row>
    <row r="666">
      <c r="B666" s="49" t="n"/>
      <c r="C666" s="50" t="n"/>
      <c r="D666" s="50" t="n"/>
      <c r="E666" s="50" t="n"/>
      <c r="F666" s="51" t="n"/>
      <c r="G666" s="52" t="n"/>
      <c r="H666" s="53" t="n"/>
      <c r="I666" s="54">
        <f>IF(OR(G666="",G666=0),"",H666/G666)</f>
        <v/>
      </c>
      <c r="J666" s="55">
        <f>IF(E666="","",IFERROR(VLOOKUP(E666,Listas!$A$2:$B$12,2,FALSE),""))</f>
        <v/>
      </c>
      <c r="K666" s="56">
        <f>IF(B666="","",DATE(YEAR(B666),MONTH(B666),1))</f>
        <v/>
      </c>
      <c r="L666" s="50" t="n"/>
      <c r="M666" s="57" t="n"/>
      <c r="N666" s="50" t="n"/>
    </row>
    <row r="667">
      <c r="B667" s="49" t="n"/>
      <c r="C667" s="50" t="n"/>
      <c r="D667" s="50" t="n"/>
      <c r="E667" s="50" t="n"/>
      <c r="F667" s="51" t="n"/>
      <c r="G667" s="52" t="n"/>
      <c r="H667" s="53" t="n"/>
      <c r="I667" s="54">
        <f>IF(OR(G667="",G667=0),"",H667/G667)</f>
        <v/>
      </c>
      <c r="J667" s="55">
        <f>IF(E667="","",IFERROR(VLOOKUP(E667,Listas!$A$2:$B$12,2,FALSE),""))</f>
        <v/>
      </c>
      <c r="K667" s="56">
        <f>IF(B667="","",DATE(YEAR(B667),MONTH(B667),1))</f>
        <v/>
      </c>
      <c r="L667" s="50" t="n"/>
      <c r="M667" s="57" t="n"/>
      <c r="N667" s="50" t="n"/>
    </row>
    <row r="668">
      <c r="B668" s="49" t="n"/>
      <c r="C668" s="50" t="n"/>
      <c r="D668" s="50" t="n"/>
      <c r="E668" s="50" t="n"/>
      <c r="F668" s="51" t="n"/>
      <c r="G668" s="52" t="n"/>
      <c r="H668" s="53" t="n"/>
      <c r="I668" s="54">
        <f>IF(OR(G668="",G668=0),"",H668/G668)</f>
        <v/>
      </c>
      <c r="J668" s="55">
        <f>IF(E668="","",IFERROR(VLOOKUP(E668,Listas!$A$2:$B$12,2,FALSE),""))</f>
        <v/>
      </c>
      <c r="K668" s="56">
        <f>IF(B668="","",DATE(YEAR(B668),MONTH(B668),1))</f>
        <v/>
      </c>
      <c r="L668" s="50" t="n"/>
      <c r="M668" s="57" t="n"/>
      <c r="N668" s="50" t="n"/>
    </row>
    <row r="669">
      <c r="B669" s="49" t="n"/>
      <c r="C669" s="50" t="n"/>
      <c r="D669" s="50" t="n"/>
      <c r="E669" s="50" t="n"/>
      <c r="F669" s="51" t="n"/>
      <c r="G669" s="52" t="n"/>
      <c r="H669" s="53" t="n"/>
      <c r="I669" s="54">
        <f>IF(OR(G669="",G669=0),"",H669/G669)</f>
        <v/>
      </c>
      <c r="J669" s="55">
        <f>IF(E669="","",IFERROR(VLOOKUP(E669,Listas!$A$2:$B$12,2,FALSE),""))</f>
        <v/>
      </c>
      <c r="K669" s="56">
        <f>IF(B669="","",DATE(YEAR(B669),MONTH(B669),1))</f>
        <v/>
      </c>
      <c r="L669" s="50" t="n"/>
      <c r="M669" s="57" t="n"/>
      <c r="N669" s="50" t="n"/>
    </row>
    <row r="670">
      <c r="B670" s="49" t="n"/>
      <c r="C670" s="50" t="n"/>
      <c r="D670" s="50" t="n"/>
      <c r="E670" s="50" t="n"/>
      <c r="F670" s="51" t="n"/>
      <c r="G670" s="52" t="n"/>
      <c r="H670" s="53" t="n"/>
      <c r="I670" s="54">
        <f>IF(OR(G670="",G670=0),"",H670/G670)</f>
        <v/>
      </c>
      <c r="J670" s="55">
        <f>IF(E670="","",IFERROR(VLOOKUP(E670,Listas!$A$2:$B$12,2,FALSE),""))</f>
        <v/>
      </c>
      <c r="K670" s="56">
        <f>IF(B670="","",DATE(YEAR(B670),MONTH(B670),1))</f>
        <v/>
      </c>
      <c r="L670" s="50" t="n"/>
      <c r="M670" s="57" t="n"/>
      <c r="N670" s="50" t="n"/>
    </row>
    <row r="671">
      <c r="B671" s="49" t="n"/>
      <c r="C671" s="50" t="n"/>
      <c r="D671" s="50" t="n"/>
      <c r="E671" s="50" t="n"/>
      <c r="F671" s="51" t="n"/>
      <c r="G671" s="52" t="n"/>
      <c r="H671" s="53" t="n"/>
      <c r="I671" s="54">
        <f>IF(OR(G671="",G671=0),"",H671/G671)</f>
        <v/>
      </c>
      <c r="J671" s="55">
        <f>IF(E671="","",IFERROR(VLOOKUP(E671,Listas!$A$2:$B$12,2,FALSE),""))</f>
        <v/>
      </c>
      <c r="K671" s="56">
        <f>IF(B671="","",DATE(YEAR(B671),MONTH(B671),1))</f>
        <v/>
      </c>
      <c r="L671" s="50" t="n"/>
      <c r="M671" s="57" t="n"/>
      <c r="N671" s="50" t="n"/>
    </row>
    <row r="672">
      <c r="B672" s="49" t="n"/>
      <c r="C672" s="50" t="n"/>
      <c r="D672" s="50" t="n"/>
      <c r="E672" s="50" t="n"/>
      <c r="F672" s="51" t="n"/>
      <c r="G672" s="52" t="n"/>
      <c r="H672" s="53" t="n"/>
      <c r="I672" s="54">
        <f>IF(OR(G672="",G672=0),"",H672/G672)</f>
        <v/>
      </c>
      <c r="J672" s="55">
        <f>IF(E672="","",IFERROR(VLOOKUP(E672,Listas!$A$2:$B$12,2,FALSE),""))</f>
        <v/>
      </c>
      <c r="K672" s="56">
        <f>IF(B672="","",DATE(YEAR(B672),MONTH(B672),1))</f>
        <v/>
      </c>
      <c r="L672" s="50" t="n"/>
      <c r="M672" s="57" t="n"/>
      <c r="N672" s="50" t="n"/>
    </row>
    <row r="673">
      <c r="B673" s="49" t="n"/>
      <c r="C673" s="50" t="n"/>
      <c r="D673" s="50" t="n"/>
      <c r="E673" s="50" t="n"/>
      <c r="F673" s="51" t="n"/>
      <c r="G673" s="52" t="n"/>
      <c r="H673" s="53" t="n"/>
      <c r="I673" s="54">
        <f>IF(OR(G673="",G673=0),"",H673/G673)</f>
        <v/>
      </c>
      <c r="J673" s="55">
        <f>IF(E673="","",IFERROR(VLOOKUP(E673,Listas!$A$2:$B$12,2,FALSE),""))</f>
        <v/>
      </c>
      <c r="K673" s="56">
        <f>IF(B673="","",DATE(YEAR(B673),MONTH(B673),1))</f>
        <v/>
      </c>
      <c r="L673" s="50" t="n"/>
      <c r="M673" s="57" t="n"/>
      <c r="N673" s="50" t="n"/>
    </row>
    <row r="674">
      <c r="B674" s="49" t="n"/>
      <c r="C674" s="50" t="n"/>
      <c r="D674" s="50" t="n"/>
      <c r="E674" s="50" t="n"/>
      <c r="F674" s="51" t="n"/>
      <c r="G674" s="52" t="n"/>
      <c r="H674" s="53" t="n"/>
      <c r="I674" s="54">
        <f>IF(OR(G674="",G674=0),"",H674/G674)</f>
        <v/>
      </c>
      <c r="J674" s="55">
        <f>IF(E674="","",IFERROR(VLOOKUP(E674,Listas!$A$2:$B$12,2,FALSE),""))</f>
        <v/>
      </c>
      <c r="K674" s="56">
        <f>IF(B674="","",DATE(YEAR(B674),MONTH(B674),1))</f>
        <v/>
      </c>
      <c r="L674" s="50" t="n"/>
      <c r="M674" s="57" t="n"/>
      <c r="N674" s="50" t="n"/>
    </row>
    <row r="675">
      <c r="B675" s="49" t="n"/>
      <c r="C675" s="50" t="n"/>
      <c r="D675" s="50" t="n"/>
      <c r="E675" s="50" t="n"/>
      <c r="F675" s="51" t="n"/>
      <c r="G675" s="52" t="n"/>
      <c r="H675" s="53" t="n"/>
      <c r="I675" s="54">
        <f>IF(OR(G675="",G675=0),"",H675/G675)</f>
        <v/>
      </c>
      <c r="J675" s="55">
        <f>IF(E675="","",IFERROR(VLOOKUP(E675,Listas!$A$2:$B$12,2,FALSE),""))</f>
        <v/>
      </c>
      <c r="K675" s="56">
        <f>IF(B675="","",DATE(YEAR(B675),MONTH(B675),1))</f>
        <v/>
      </c>
      <c r="L675" s="50" t="n"/>
      <c r="M675" s="57" t="n"/>
      <c r="N675" s="50" t="n"/>
    </row>
    <row r="676">
      <c r="B676" s="49" t="n"/>
      <c r="C676" s="50" t="n"/>
      <c r="D676" s="50" t="n"/>
      <c r="E676" s="50" t="n"/>
      <c r="F676" s="51" t="n"/>
      <c r="G676" s="52" t="n"/>
      <c r="H676" s="53" t="n"/>
      <c r="I676" s="54">
        <f>IF(OR(G676="",G676=0),"",H676/G676)</f>
        <v/>
      </c>
      <c r="J676" s="55">
        <f>IF(E676="","",IFERROR(VLOOKUP(E676,Listas!$A$2:$B$12,2,FALSE),""))</f>
        <v/>
      </c>
      <c r="K676" s="56">
        <f>IF(B676="","",DATE(YEAR(B676),MONTH(B676),1))</f>
        <v/>
      </c>
      <c r="L676" s="50" t="n"/>
      <c r="M676" s="57" t="n"/>
      <c r="N676" s="50" t="n"/>
    </row>
    <row r="677">
      <c r="B677" s="49" t="n"/>
      <c r="C677" s="50" t="n"/>
      <c r="D677" s="50" t="n"/>
      <c r="E677" s="50" t="n"/>
      <c r="F677" s="51" t="n"/>
      <c r="G677" s="52" t="n"/>
      <c r="H677" s="53" t="n"/>
      <c r="I677" s="54">
        <f>IF(OR(G677="",G677=0),"",H677/G677)</f>
        <v/>
      </c>
      <c r="J677" s="55">
        <f>IF(E677="","",IFERROR(VLOOKUP(E677,Listas!$A$2:$B$12,2,FALSE),""))</f>
        <v/>
      </c>
      <c r="K677" s="56">
        <f>IF(B677="","",DATE(YEAR(B677),MONTH(B677),1))</f>
        <v/>
      </c>
      <c r="L677" s="50" t="n"/>
      <c r="M677" s="57" t="n"/>
      <c r="N677" s="50" t="n"/>
    </row>
    <row r="678">
      <c r="B678" s="49" t="n"/>
      <c r="C678" s="50" t="n"/>
      <c r="D678" s="50" t="n"/>
      <c r="E678" s="50" t="n"/>
      <c r="F678" s="51" t="n"/>
      <c r="G678" s="52" t="n"/>
      <c r="H678" s="53" t="n"/>
      <c r="I678" s="54">
        <f>IF(OR(G678="",G678=0),"",H678/G678)</f>
        <v/>
      </c>
      <c r="J678" s="55">
        <f>IF(E678="","",IFERROR(VLOOKUP(E678,Listas!$A$2:$B$12,2,FALSE),""))</f>
        <v/>
      </c>
      <c r="K678" s="56">
        <f>IF(B678="","",DATE(YEAR(B678),MONTH(B678),1))</f>
        <v/>
      </c>
      <c r="L678" s="50" t="n"/>
      <c r="M678" s="57" t="n"/>
      <c r="N678" s="50" t="n"/>
    </row>
    <row r="679">
      <c r="B679" s="49" t="n"/>
      <c r="C679" s="50" t="n"/>
      <c r="D679" s="50" t="n"/>
      <c r="E679" s="50" t="n"/>
      <c r="F679" s="51" t="n"/>
      <c r="G679" s="52" t="n"/>
      <c r="H679" s="53" t="n"/>
      <c r="I679" s="54">
        <f>IF(OR(G679="",G679=0),"",H679/G679)</f>
        <v/>
      </c>
      <c r="J679" s="55">
        <f>IF(E679="","",IFERROR(VLOOKUP(E679,Listas!$A$2:$B$12,2,FALSE),""))</f>
        <v/>
      </c>
      <c r="K679" s="56">
        <f>IF(B679="","",DATE(YEAR(B679),MONTH(B679),1))</f>
        <v/>
      </c>
      <c r="L679" s="50" t="n"/>
      <c r="M679" s="57" t="n"/>
      <c r="N679" s="50" t="n"/>
    </row>
    <row r="680">
      <c r="B680" s="49" t="n"/>
      <c r="C680" s="50" t="n"/>
      <c r="D680" s="50" t="n"/>
      <c r="E680" s="50" t="n"/>
      <c r="F680" s="51" t="n"/>
      <c r="G680" s="52" t="n"/>
      <c r="H680" s="53" t="n"/>
      <c r="I680" s="54">
        <f>IF(OR(G680="",G680=0),"",H680/G680)</f>
        <v/>
      </c>
      <c r="J680" s="55">
        <f>IF(E680="","",IFERROR(VLOOKUP(E680,Listas!$A$2:$B$12,2,FALSE),""))</f>
        <v/>
      </c>
      <c r="K680" s="56">
        <f>IF(B680="","",DATE(YEAR(B680),MONTH(B680),1))</f>
        <v/>
      </c>
      <c r="L680" s="50" t="n"/>
      <c r="M680" s="57" t="n"/>
      <c r="N680" s="50" t="n"/>
    </row>
    <row r="681">
      <c r="B681" s="49" t="n"/>
      <c r="C681" s="50" t="n"/>
      <c r="D681" s="50" t="n"/>
      <c r="E681" s="50" t="n"/>
      <c r="F681" s="51" t="n"/>
      <c r="G681" s="52" t="n"/>
      <c r="H681" s="53" t="n"/>
      <c r="I681" s="54">
        <f>IF(OR(G681="",G681=0),"",H681/G681)</f>
        <v/>
      </c>
      <c r="J681" s="55">
        <f>IF(E681="","",IFERROR(VLOOKUP(E681,Listas!$A$2:$B$12,2,FALSE),""))</f>
        <v/>
      </c>
      <c r="K681" s="56">
        <f>IF(B681="","",DATE(YEAR(B681),MONTH(B681),1))</f>
        <v/>
      </c>
      <c r="L681" s="50" t="n"/>
      <c r="M681" s="57" t="n"/>
      <c r="N681" s="50" t="n"/>
    </row>
    <row r="682">
      <c r="B682" s="49" t="n"/>
      <c r="C682" s="50" t="n"/>
      <c r="D682" s="50" t="n"/>
      <c r="E682" s="50" t="n"/>
      <c r="F682" s="51" t="n"/>
      <c r="G682" s="52" t="n"/>
      <c r="H682" s="53" t="n"/>
      <c r="I682" s="54">
        <f>IF(OR(G682="",G682=0),"",H682/G682)</f>
        <v/>
      </c>
      <c r="J682" s="55">
        <f>IF(E682="","",IFERROR(VLOOKUP(E682,Listas!$A$2:$B$12,2,FALSE),""))</f>
        <v/>
      </c>
      <c r="K682" s="56">
        <f>IF(B682="","",DATE(YEAR(B682),MONTH(B682),1))</f>
        <v/>
      </c>
      <c r="L682" s="50" t="n"/>
      <c r="M682" s="57" t="n"/>
      <c r="N682" s="50" t="n"/>
    </row>
    <row r="683">
      <c r="B683" s="49" t="n"/>
      <c r="C683" s="50" t="n"/>
      <c r="D683" s="50" t="n"/>
      <c r="E683" s="50" t="n"/>
      <c r="F683" s="51" t="n"/>
      <c r="G683" s="52" t="n"/>
      <c r="H683" s="53" t="n"/>
      <c r="I683" s="54">
        <f>IF(OR(G683="",G683=0),"",H683/G683)</f>
        <v/>
      </c>
      <c r="J683" s="55">
        <f>IF(E683="","",IFERROR(VLOOKUP(E683,Listas!$A$2:$B$12,2,FALSE),""))</f>
        <v/>
      </c>
      <c r="K683" s="56">
        <f>IF(B683="","",DATE(YEAR(B683),MONTH(B683),1))</f>
        <v/>
      </c>
      <c r="L683" s="50" t="n"/>
      <c r="M683" s="57" t="n"/>
      <c r="N683" s="50" t="n"/>
    </row>
    <row r="684">
      <c r="B684" s="49" t="n"/>
      <c r="C684" s="50" t="n"/>
      <c r="D684" s="50" t="n"/>
      <c r="E684" s="50" t="n"/>
      <c r="F684" s="51" t="n"/>
      <c r="G684" s="52" t="n"/>
      <c r="H684" s="53" t="n"/>
      <c r="I684" s="54">
        <f>IF(OR(G684="",G684=0),"",H684/G684)</f>
        <v/>
      </c>
      <c r="J684" s="55">
        <f>IF(E684="","",IFERROR(VLOOKUP(E684,Listas!$A$2:$B$12,2,FALSE),""))</f>
        <v/>
      </c>
      <c r="K684" s="56">
        <f>IF(B684="","",DATE(YEAR(B684),MONTH(B684),1))</f>
        <v/>
      </c>
      <c r="L684" s="50" t="n"/>
      <c r="M684" s="57" t="n"/>
      <c r="N684" s="50" t="n"/>
    </row>
    <row r="685">
      <c r="B685" s="49" t="n"/>
      <c r="C685" s="50" t="n"/>
      <c r="D685" s="50" t="n"/>
      <c r="E685" s="50" t="n"/>
      <c r="F685" s="51" t="n"/>
      <c r="G685" s="52" t="n"/>
      <c r="H685" s="53" t="n"/>
      <c r="I685" s="54">
        <f>IF(OR(G685="",G685=0),"",H685/G685)</f>
        <v/>
      </c>
      <c r="J685" s="55">
        <f>IF(E685="","",IFERROR(VLOOKUP(E685,Listas!$A$2:$B$12,2,FALSE),""))</f>
        <v/>
      </c>
      <c r="K685" s="56">
        <f>IF(B685="","",DATE(YEAR(B685),MONTH(B685),1))</f>
        <v/>
      </c>
      <c r="L685" s="50" t="n"/>
      <c r="M685" s="57" t="n"/>
      <c r="N685" s="50" t="n"/>
    </row>
    <row r="686">
      <c r="B686" s="49" t="n"/>
      <c r="C686" s="50" t="n"/>
      <c r="D686" s="50" t="n"/>
      <c r="E686" s="50" t="n"/>
      <c r="F686" s="51" t="n"/>
      <c r="G686" s="52" t="n"/>
      <c r="H686" s="53" t="n"/>
      <c r="I686" s="54">
        <f>IF(OR(G686="",G686=0),"",H686/G686)</f>
        <v/>
      </c>
      <c r="J686" s="55">
        <f>IF(E686="","",IFERROR(VLOOKUP(E686,Listas!$A$2:$B$12,2,FALSE),""))</f>
        <v/>
      </c>
      <c r="K686" s="56">
        <f>IF(B686="","",DATE(YEAR(B686),MONTH(B686),1))</f>
        <v/>
      </c>
      <c r="L686" s="50" t="n"/>
      <c r="M686" s="57" t="n"/>
      <c r="N686" s="50" t="n"/>
    </row>
    <row r="687">
      <c r="B687" s="49" t="n"/>
      <c r="C687" s="50" t="n"/>
      <c r="D687" s="50" t="n"/>
      <c r="E687" s="50" t="n"/>
      <c r="F687" s="51" t="n"/>
      <c r="G687" s="52" t="n"/>
      <c r="H687" s="53" t="n"/>
      <c r="I687" s="54">
        <f>IF(OR(G687="",G687=0),"",H687/G687)</f>
        <v/>
      </c>
      <c r="J687" s="55">
        <f>IF(E687="","",IFERROR(VLOOKUP(E687,Listas!$A$2:$B$12,2,FALSE),""))</f>
        <v/>
      </c>
      <c r="K687" s="56">
        <f>IF(B687="","",DATE(YEAR(B687),MONTH(B687),1))</f>
        <v/>
      </c>
      <c r="L687" s="50" t="n"/>
      <c r="M687" s="57" t="n"/>
      <c r="N687" s="50" t="n"/>
    </row>
    <row r="688">
      <c r="B688" s="49" t="n"/>
      <c r="C688" s="50" t="n"/>
      <c r="D688" s="50" t="n"/>
      <c r="E688" s="50" t="n"/>
      <c r="F688" s="51" t="n"/>
      <c r="G688" s="52" t="n"/>
      <c r="H688" s="53" t="n"/>
      <c r="I688" s="54">
        <f>IF(OR(G688="",G688=0),"",H688/G688)</f>
        <v/>
      </c>
      <c r="J688" s="55">
        <f>IF(E688="","",IFERROR(VLOOKUP(E688,Listas!$A$2:$B$12,2,FALSE),""))</f>
        <v/>
      </c>
      <c r="K688" s="56">
        <f>IF(B688="","",DATE(YEAR(B688),MONTH(B688),1))</f>
        <v/>
      </c>
      <c r="L688" s="50" t="n"/>
      <c r="M688" s="57" t="n"/>
      <c r="N688" s="50" t="n"/>
    </row>
    <row r="689">
      <c r="B689" s="49" t="n"/>
      <c r="C689" s="50" t="n"/>
      <c r="D689" s="50" t="n"/>
      <c r="E689" s="50" t="n"/>
      <c r="F689" s="51" t="n"/>
      <c r="G689" s="52" t="n"/>
      <c r="H689" s="53" t="n"/>
      <c r="I689" s="54">
        <f>IF(OR(G689="",G689=0),"",H689/G689)</f>
        <v/>
      </c>
      <c r="J689" s="55">
        <f>IF(E689="","",IFERROR(VLOOKUP(E689,Listas!$A$2:$B$12,2,FALSE),""))</f>
        <v/>
      </c>
      <c r="K689" s="56">
        <f>IF(B689="","",DATE(YEAR(B689),MONTH(B689),1))</f>
        <v/>
      </c>
      <c r="L689" s="50" t="n"/>
      <c r="M689" s="57" t="n"/>
      <c r="N689" s="50" t="n"/>
    </row>
    <row r="690">
      <c r="B690" s="49" t="n"/>
      <c r="C690" s="50" t="n"/>
      <c r="D690" s="50" t="n"/>
      <c r="E690" s="50" t="n"/>
      <c r="F690" s="51" t="n"/>
      <c r="G690" s="52" t="n"/>
      <c r="H690" s="53" t="n"/>
      <c r="I690" s="54">
        <f>IF(OR(G690="",G690=0),"",H690/G690)</f>
        <v/>
      </c>
      <c r="J690" s="55">
        <f>IF(E690="","",IFERROR(VLOOKUP(E690,Listas!$A$2:$B$12,2,FALSE),""))</f>
        <v/>
      </c>
      <c r="K690" s="56">
        <f>IF(B690="","",DATE(YEAR(B690),MONTH(B690),1))</f>
        <v/>
      </c>
      <c r="L690" s="50" t="n"/>
      <c r="M690" s="57" t="n"/>
      <c r="N690" s="50" t="n"/>
    </row>
    <row r="691">
      <c r="B691" s="49" t="n"/>
      <c r="C691" s="50" t="n"/>
      <c r="D691" s="50" t="n"/>
      <c r="E691" s="50" t="n"/>
      <c r="F691" s="51" t="n"/>
      <c r="G691" s="52" t="n"/>
      <c r="H691" s="53" t="n"/>
      <c r="I691" s="54">
        <f>IF(OR(G691="",G691=0),"",H691/G691)</f>
        <v/>
      </c>
      <c r="J691" s="55">
        <f>IF(E691="","",IFERROR(VLOOKUP(E691,Listas!$A$2:$B$12,2,FALSE),""))</f>
        <v/>
      </c>
      <c r="K691" s="56">
        <f>IF(B691="","",DATE(YEAR(B691),MONTH(B691),1))</f>
        <v/>
      </c>
      <c r="L691" s="50" t="n"/>
      <c r="M691" s="57" t="n"/>
      <c r="N691" s="50" t="n"/>
    </row>
    <row r="692">
      <c r="B692" s="49" t="n"/>
      <c r="C692" s="50" t="n"/>
      <c r="D692" s="50" t="n"/>
      <c r="E692" s="50" t="n"/>
      <c r="F692" s="51" t="n"/>
      <c r="G692" s="52" t="n"/>
      <c r="H692" s="53" t="n"/>
      <c r="I692" s="54">
        <f>IF(OR(G692="",G692=0),"",H692/G692)</f>
        <v/>
      </c>
      <c r="J692" s="55">
        <f>IF(E692="","",IFERROR(VLOOKUP(E692,Listas!$A$2:$B$12,2,FALSE),""))</f>
        <v/>
      </c>
      <c r="K692" s="56">
        <f>IF(B692="","",DATE(YEAR(B692),MONTH(B692),1))</f>
        <v/>
      </c>
      <c r="L692" s="50" t="n"/>
      <c r="M692" s="57" t="n"/>
      <c r="N692" s="50" t="n"/>
    </row>
    <row r="693">
      <c r="B693" s="49" t="n"/>
      <c r="C693" s="50" t="n"/>
      <c r="D693" s="50" t="n"/>
      <c r="E693" s="50" t="n"/>
      <c r="F693" s="51" t="n"/>
      <c r="G693" s="52" t="n"/>
      <c r="H693" s="53" t="n"/>
      <c r="I693" s="54">
        <f>IF(OR(G693="",G693=0),"",H693/G693)</f>
        <v/>
      </c>
      <c r="J693" s="55">
        <f>IF(E693="","",IFERROR(VLOOKUP(E693,Listas!$A$2:$B$12,2,FALSE),""))</f>
        <v/>
      </c>
      <c r="K693" s="56">
        <f>IF(B693="","",DATE(YEAR(B693),MONTH(B693),1))</f>
        <v/>
      </c>
      <c r="L693" s="50" t="n"/>
      <c r="M693" s="57" t="n"/>
      <c r="N693" s="50" t="n"/>
    </row>
    <row r="694">
      <c r="B694" s="49" t="n"/>
      <c r="C694" s="50" t="n"/>
      <c r="D694" s="50" t="n"/>
      <c r="E694" s="50" t="n"/>
      <c r="F694" s="51" t="n"/>
      <c r="G694" s="52" t="n"/>
      <c r="H694" s="53" t="n"/>
      <c r="I694" s="54">
        <f>IF(OR(G694="",G694=0),"",H694/G694)</f>
        <v/>
      </c>
      <c r="J694" s="55">
        <f>IF(E694="","",IFERROR(VLOOKUP(E694,Listas!$A$2:$B$12,2,FALSE),""))</f>
        <v/>
      </c>
      <c r="K694" s="56">
        <f>IF(B694="","",DATE(YEAR(B694),MONTH(B694),1))</f>
        <v/>
      </c>
      <c r="L694" s="50" t="n"/>
      <c r="M694" s="57" t="n"/>
      <c r="N694" s="50" t="n"/>
    </row>
    <row r="695">
      <c r="B695" s="49" t="n"/>
      <c r="C695" s="50" t="n"/>
      <c r="D695" s="50" t="n"/>
      <c r="E695" s="50" t="n"/>
      <c r="F695" s="51" t="n"/>
      <c r="G695" s="52" t="n"/>
      <c r="H695" s="53" t="n"/>
      <c r="I695" s="54">
        <f>IF(OR(G695="",G695=0),"",H695/G695)</f>
        <v/>
      </c>
      <c r="J695" s="55">
        <f>IF(E695="","",IFERROR(VLOOKUP(E695,Listas!$A$2:$B$12,2,FALSE),""))</f>
        <v/>
      </c>
      <c r="K695" s="56">
        <f>IF(B695="","",DATE(YEAR(B695),MONTH(B695),1))</f>
        <v/>
      </c>
      <c r="L695" s="50" t="n"/>
      <c r="M695" s="57" t="n"/>
      <c r="N695" s="50" t="n"/>
    </row>
    <row r="696">
      <c r="B696" s="49" t="n"/>
      <c r="C696" s="50" t="n"/>
      <c r="D696" s="50" t="n"/>
      <c r="E696" s="50" t="n"/>
      <c r="F696" s="51" t="n"/>
      <c r="G696" s="52" t="n"/>
      <c r="H696" s="53" t="n"/>
      <c r="I696" s="54">
        <f>IF(OR(G696="",G696=0),"",H696/G696)</f>
        <v/>
      </c>
      <c r="J696" s="55">
        <f>IF(E696="","",IFERROR(VLOOKUP(E696,Listas!$A$2:$B$12,2,FALSE),""))</f>
        <v/>
      </c>
      <c r="K696" s="56">
        <f>IF(B696="","",DATE(YEAR(B696),MONTH(B696),1))</f>
        <v/>
      </c>
      <c r="L696" s="50" t="n"/>
      <c r="M696" s="57" t="n"/>
      <c r="N696" s="50" t="n"/>
    </row>
    <row r="697">
      <c r="B697" s="49" t="n"/>
      <c r="C697" s="50" t="n"/>
      <c r="D697" s="50" t="n"/>
      <c r="E697" s="50" t="n"/>
      <c r="F697" s="51" t="n"/>
      <c r="G697" s="52" t="n"/>
      <c r="H697" s="53" t="n"/>
      <c r="I697" s="54">
        <f>IF(OR(G697="",G697=0),"",H697/G697)</f>
        <v/>
      </c>
      <c r="J697" s="55">
        <f>IF(E697="","",IFERROR(VLOOKUP(E697,Listas!$A$2:$B$12,2,FALSE),""))</f>
        <v/>
      </c>
      <c r="K697" s="56">
        <f>IF(B697="","",DATE(YEAR(B697),MONTH(B697),1))</f>
        <v/>
      </c>
      <c r="L697" s="50" t="n"/>
      <c r="M697" s="57" t="n"/>
      <c r="N697" s="50" t="n"/>
    </row>
    <row r="698">
      <c r="B698" s="49" t="n"/>
      <c r="C698" s="50" t="n"/>
      <c r="D698" s="50" t="n"/>
      <c r="E698" s="50" t="n"/>
      <c r="F698" s="51" t="n"/>
      <c r="G698" s="52" t="n"/>
      <c r="H698" s="53" t="n"/>
      <c r="I698" s="54">
        <f>IF(OR(G698="",G698=0),"",H698/G698)</f>
        <v/>
      </c>
      <c r="J698" s="55">
        <f>IF(E698="","",IFERROR(VLOOKUP(E698,Listas!$A$2:$B$12,2,FALSE),""))</f>
        <v/>
      </c>
      <c r="K698" s="56">
        <f>IF(B698="","",DATE(YEAR(B698),MONTH(B698),1))</f>
        <v/>
      </c>
      <c r="L698" s="50" t="n"/>
      <c r="M698" s="57" t="n"/>
      <c r="N698" s="50" t="n"/>
    </row>
    <row r="699">
      <c r="B699" s="49" t="n"/>
      <c r="C699" s="50" t="n"/>
      <c r="D699" s="50" t="n"/>
      <c r="E699" s="50" t="n"/>
      <c r="F699" s="51" t="n"/>
      <c r="G699" s="52" t="n"/>
      <c r="H699" s="53" t="n"/>
      <c r="I699" s="54">
        <f>IF(OR(G699="",G699=0),"",H699/G699)</f>
        <v/>
      </c>
      <c r="J699" s="55">
        <f>IF(E699="","",IFERROR(VLOOKUP(E699,Listas!$A$2:$B$12,2,FALSE),""))</f>
        <v/>
      </c>
      <c r="K699" s="56">
        <f>IF(B699="","",DATE(YEAR(B699),MONTH(B699),1))</f>
        <v/>
      </c>
      <c r="L699" s="50" t="n"/>
      <c r="M699" s="57" t="n"/>
      <c r="N699" s="50" t="n"/>
    </row>
    <row r="700">
      <c r="B700" s="49" t="n"/>
      <c r="C700" s="50" t="n"/>
      <c r="D700" s="50" t="n"/>
      <c r="E700" s="50" t="n"/>
      <c r="F700" s="51" t="n"/>
      <c r="G700" s="52" t="n"/>
      <c r="H700" s="53" t="n"/>
      <c r="I700" s="54">
        <f>IF(OR(G700="",G700=0),"",H700/G700)</f>
        <v/>
      </c>
      <c r="J700" s="55">
        <f>IF(E700="","",IFERROR(VLOOKUP(E700,Listas!$A$2:$B$12,2,FALSE),""))</f>
        <v/>
      </c>
      <c r="K700" s="56">
        <f>IF(B700="","",DATE(YEAR(B700),MONTH(B700),1))</f>
        <v/>
      </c>
      <c r="L700" s="50" t="n"/>
      <c r="M700" s="57" t="n"/>
      <c r="N700" s="50" t="n"/>
    </row>
    <row r="701">
      <c r="B701" s="49" t="n"/>
      <c r="C701" s="50" t="n"/>
      <c r="D701" s="50" t="n"/>
      <c r="E701" s="50" t="n"/>
      <c r="F701" s="51" t="n"/>
      <c r="G701" s="52" t="n"/>
      <c r="H701" s="53" t="n"/>
      <c r="I701" s="54">
        <f>IF(OR(G701="",G701=0),"",H701/G701)</f>
        <v/>
      </c>
      <c r="J701" s="55">
        <f>IF(E701="","",IFERROR(VLOOKUP(E701,Listas!$A$2:$B$12,2,FALSE),""))</f>
        <v/>
      </c>
      <c r="K701" s="56">
        <f>IF(B701="","",DATE(YEAR(B701),MONTH(B701),1))</f>
        <v/>
      </c>
      <c r="L701" s="50" t="n"/>
      <c r="M701" s="57" t="n"/>
      <c r="N701" s="50" t="n"/>
    </row>
    <row r="702">
      <c r="B702" s="49" t="n"/>
      <c r="C702" s="50" t="n"/>
      <c r="D702" s="50" t="n"/>
      <c r="E702" s="50" t="n"/>
      <c r="F702" s="51" t="n"/>
      <c r="G702" s="52" t="n"/>
      <c r="H702" s="53" t="n"/>
      <c r="I702" s="54">
        <f>IF(OR(G702="",G702=0),"",H702/G702)</f>
        <v/>
      </c>
      <c r="J702" s="55">
        <f>IF(E702="","",IFERROR(VLOOKUP(E702,Listas!$A$2:$B$12,2,FALSE),""))</f>
        <v/>
      </c>
      <c r="K702" s="56">
        <f>IF(B702="","",DATE(YEAR(B702),MONTH(B702),1))</f>
        <v/>
      </c>
      <c r="L702" s="50" t="n"/>
      <c r="M702" s="57" t="n"/>
      <c r="N702" s="50" t="n"/>
    </row>
    <row r="703">
      <c r="B703" s="49" t="n"/>
      <c r="C703" s="50" t="n"/>
      <c r="D703" s="50" t="n"/>
      <c r="E703" s="50" t="n"/>
      <c r="F703" s="51" t="n"/>
      <c r="G703" s="52" t="n"/>
      <c r="H703" s="53" t="n"/>
      <c r="I703" s="54">
        <f>IF(OR(G703="",G703=0),"",H703/G703)</f>
        <v/>
      </c>
      <c r="J703" s="55">
        <f>IF(E703="","",IFERROR(VLOOKUP(E703,Listas!$A$2:$B$12,2,FALSE),""))</f>
        <v/>
      </c>
      <c r="K703" s="56">
        <f>IF(B703="","",DATE(YEAR(B703),MONTH(B703),1))</f>
        <v/>
      </c>
      <c r="L703" s="50" t="n"/>
      <c r="M703" s="57" t="n"/>
      <c r="N703" s="50" t="n"/>
    </row>
    <row r="704">
      <c r="B704" s="49" t="n"/>
      <c r="C704" s="50" t="n"/>
      <c r="D704" s="50" t="n"/>
      <c r="E704" s="50" t="n"/>
      <c r="F704" s="51" t="n"/>
      <c r="G704" s="52" t="n"/>
      <c r="H704" s="53" t="n"/>
      <c r="I704" s="54">
        <f>IF(OR(G704="",G704=0),"",H704/G704)</f>
        <v/>
      </c>
      <c r="J704" s="55">
        <f>IF(E704="","",IFERROR(VLOOKUP(E704,Listas!$A$2:$B$12,2,FALSE),""))</f>
        <v/>
      </c>
      <c r="K704" s="56">
        <f>IF(B704="","",DATE(YEAR(B704),MONTH(B704),1))</f>
        <v/>
      </c>
      <c r="L704" s="50" t="n"/>
      <c r="M704" s="57" t="n"/>
      <c r="N704" s="50" t="n"/>
    </row>
    <row r="705">
      <c r="B705" s="49" t="n"/>
      <c r="C705" s="50" t="n"/>
      <c r="D705" s="50" t="n"/>
      <c r="E705" s="50" t="n"/>
      <c r="F705" s="51" t="n"/>
      <c r="G705" s="52" t="n"/>
      <c r="H705" s="53" t="n"/>
      <c r="I705" s="54">
        <f>IF(OR(G705="",G705=0),"",H705/G705)</f>
        <v/>
      </c>
      <c r="J705" s="55">
        <f>IF(E705="","",IFERROR(VLOOKUP(E705,Listas!$A$2:$B$12,2,FALSE),""))</f>
        <v/>
      </c>
      <c r="K705" s="56">
        <f>IF(B705="","",DATE(YEAR(B705),MONTH(B705),1))</f>
        <v/>
      </c>
      <c r="L705" s="50" t="n"/>
      <c r="M705" s="57" t="n"/>
      <c r="N705" s="50" t="n"/>
    </row>
    <row r="706">
      <c r="B706" s="49" t="n"/>
      <c r="C706" s="50" t="n"/>
      <c r="D706" s="50" t="n"/>
      <c r="E706" s="50" t="n"/>
      <c r="F706" s="51" t="n"/>
      <c r="G706" s="52" t="n"/>
      <c r="H706" s="53" t="n"/>
      <c r="I706" s="54">
        <f>IF(OR(G706="",G706=0),"",H706/G706)</f>
        <v/>
      </c>
      <c r="J706" s="55">
        <f>IF(E706="","",IFERROR(VLOOKUP(E706,Listas!$A$2:$B$12,2,FALSE),""))</f>
        <v/>
      </c>
      <c r="K706" s="56">
        <f>IF(B706="","",DATE(YEAR(B706),MONTH(B706),1))</f>
        <v/>
      </c>
      <c r="L706" s="50" t="n"/>
      <c r="M706" s="57" t="n"/>
      <c r="N706" s="50" t="n"/>
    </row>
    <row r="707">
      <c r="B707" s="49" t="n"/>
      <c r="C707" s="50" t="n"/>
      <c r="D707" s="50" t="n"/>
      <c r="E707" s="50" t="n"/>
      <c r="F707" s="51" t="n"/>
      <c r="G707" s="52" t="n"/>
      <c r="H707" s="53" t="n"/>
      <c r="I707" s="54">
        <f>IF(OR(G707="",G707=0),"",H707/G707)</f>
        <v/>
      </c>
      <c r="J707" s="55">
        <f>IF(E707="","",IFERROR(VLOOKUP(E707,Listas!$A$2:$B$12,2,FALSE),""))</f>
        <v/>
      </c>
      <c r="K707" s="56">
        <f>IF(B707="","",DATE(YEAR(B707),MONTH(B707),1))</f>
        <v/>
      </c>
      <c r="L707" s="50" t="n"/>
      <c r="M707" s="57" t="n"/>
      <c r="N707" s="50" t="n"/>
    </row>
    <row r="708">
      <c r="B708" s="49" t="n"/>
      <c r="C708" s="50" t="n"/>
      <c r="D708" s="50" t="n"/>
      <c r="E708" s="50" t="n"/>
      <c r="F708" s="51" t="n"/>
      <c r="G708" s="52" t="n"/>
      <c r="H708" s="53" t="n"/>
      <c r="I708" s="54">
        <f>IF(OR(G708="",G708=0),"",H708/G708)</f>
        <v/>
      </c>
      <c r="J708" s="55">
        <f>IF(E708="","",IFERROR(VLOOKUP(E708,Listas!$A$2:$B$12,2,FALSE),""))</f>
        <v/>
      </c>
      <c r="K708" s="56">
        <f>IF(B708="","",DATE(YEAR(B708),MONTH(B708),1))</f>
        <v/>
      </c>
      <c r="L708" s="50" t="n"/>
      <c r="M708" s="57" t="n"/>
      <c r="N708" s="50" t="n"/>
    </row>
    <row r="709">
      <c r="B709" s="49" t="n"/>
      <c r="C709" s="50" t="n"/>
      <c r="D709" s="50" t="n"/>
      <c r="E709" s="50" t="n"/>
      <c r="F709" s="51" t="n"/>
      <c r="G709" s="52" t="n"/>
      <c r="H709" s="53" t="n"/>
      <c r="I709" s="54">
        <f>IF(OR(G709="",G709=0),"",H709/G709)</f>
        <v/>
      </c>
      <c r="J709" s="55">
        <f>IF(E709="","",IFERROR(VLOOKUP(E709,Listas!$A$2:$B$12,2,FALSE),""))</f>
        <v/>
      </c>
      <c r="K709" s="56">
        <f>IF(B709="","",DATE(YEAR(B709),MONTH(B709),1))</f>
        <v/>
      </c>
      <c r="L709" s="50" t="n"/>
      <c r="M709" s="57" t="n"/>
      <c r="N709" s="50" t="n"/>
    </row>
    <row r="710">
      <c r="B710" s="49" t="n"/>
      <c r="C710" s="50" t="n"/>
      <c r="D710" s="50" t="n"/>
      <c r="E710" s="50" t="n"/>
      <c r="F710" s="51" t="n"/>
      <c r="G710" s="52" t="n"/>
      <c r="H710" s="53" t="n"/>
      <c r="I710" s="54">
        <f>IF(OR(G710="",G710=0),"",H710/G710)</f>
        <v/>
      </c>
      <c r="J710" s="55">
        <f>IF(E710="","",IFERROR(VLOOKUP(E710,Listas!$A$2:$B$12,2,FALSE),""))</f>
        <v/>
      </c>
      <c r="K710" s="56">
        <f>IF(B710="","",DATE(YEAR(B710),MONTH(B710),1))</f>
        <v/>
      </c>
      <c r="L710" s="50" t="n"/>
      <c r="M710" s="57" t="n"/>
      <c r="N710" s="50" t="n"/>
    </row>
    <row r="711">
      <c r="B711" s="49" t="n"/>
      <c r="C711" s="50" t="n"/>
      <c r="D711" s="50" t="n"/>
      <c r="E711" s="50" t="n"/>
      <c r="F711" s="51" t="n"/>
      <c r="G711" s="52" t="n"/>
      <c r="H711" s="53" t="n"/>
      <c r="I711" s="54">
        <f>IF(OR(G711="",G711=0),"",H711/G711)</f>
        <v/>
      </c>
      <c r="J711" s="55">
        <f>IF(E711="","",IFERROR(VLOOKUP(E711,Listas!$A$2:$B$12,2,FALSE),""))</f>
        <v/>
      </c>
      <c r="K711" s="56">
        <f>IF(B711="","",DATE(YEAR(B711),MONTH(B711),1))</f>
        <v/>
      </c>
      <c r="L711" s="50" t="n"/>
      <c r="M711" s="57" t="n"/>
      <c r="N711" s="50" t="n"/>
    </row>
    <row r="712">
      <c r="B712" s="49" t="n"/>
      <c r="C712" s="50" t="n"/>
      <c r="D712" s="50" t="n"/>
      <c r="E712" s="50" t="n"/>
      <c r="F712" s="51" t="n"/>
      <c r="G712" s="52" t="n"/>
      <c r="H712" s="53" t="n"/>
      <c r="I712" s="54">
        <f>IF(OR(G712="",G712=0),"",H712/G712)</f>
        <v/>
      </c>
      <c r="J712" s="55">
        <f>IF(E712="","",IFERROR(VLOOKUP(E712,Listas!$A$2:$B$12,2,FALSE),""))</f>
        <v/>
      </c>
      <c r="K712" s="56">
        <f>IF(B712="","",DATE(YEAR(B712),MONTH(B712),1))</f>
        <v/>
      </c>
      <c r="L712" s="50" t="n"/>
      <c r="M712" s="57" t="n"/>
      <c r="N712" s="50" t="n"/>
    </row>
    <row r="713">
      <c r="B713" s="49" t="n"/>
      <c r="C713" s="50" t="n"/>
      <c r="D713" s="50" t="n"/>
      <c r="E713" s="50" t="n"/>
      <c r="F713" s="51" t="n"/>
      <c r="G713" s="52" t="n"/>
      <c r="H713" s="53" t="n"/>
      <c r="I713" s="54">
        <f>IF(OR(G713="",G713=0),"",H713/G713)</f>
        <v/>
      </c>
      <c r="J713" s="55">
        <f>IF(E713="","",IFERROR(VLOOKUP(E713,Listas!$A$2:$B$12,2,FALSE),""))</f>
        <v/>
      </c>
      <c r="K713" s="56">
        <f>IF(B713="","",DATE(YEAR(B713),MONTH(B713),1))</f>
        <v/>
      </c>
      <c r="L713" s="50" t="n"/>
      <c r="M713" s="57" t="n"/>
      <c r="N713" s="50" t="n"/>
    </row>
    <row r="714">
      <c r="B714" s="49" t="n"/>
      <c r="C714" s="50" t="n"/>
      <c r="D714" s="50" t="n"/>
      <c r="E714" s="50" t="n"/>
      <c r="F714" s="51" t="n"/>
      <c r="G714" s="52" t="n"/>
      <c r="H714" s="53" t="n"/>
      <c r="I714" s="54">
        <f>IF(OR(G714="",G714=0),"",H714/G714)</f>
        <v/>
      </c>
      <c r="J714" s="55">
        <f>IF(E714="","",IFERROR(VLOOKUP(E714,Listas!$A$2:$B$12,2,FALSE),""))</f>
        <v/>
      </c>
      <c r="K714" s="56">
        <f>IF(B714="","",DATE(YEAR(B714),MONTH(B714),1))</f>
        <v/>
      </c>
      <c r="L714" s="50" t="n"/>
      <c r="M714" s="57" t="n"/>
      <c r="N714" s="50" t="n"/>
    </row>
    <row r="715">
      <c r="B715" s="49" t="n"/>
      <c r="C715" s="50" t="n"/>
      <c r="D715" s="50" t="n"/>
      <c r="E715" s="50" t="n"/>
      <c r="F715" s="51" t="n"/>
      <c r="G715" s="52" t="n"/>
      <c r="H715" s="53" t="n"/>
      <c r="I715" s="54">
        <f>IF(OR(G715="",G715=0),"",H715/G715)</f>
        <v/>
      </c>
      <c r="J715" s="55">
        <f>IF(E715="","",IFERROR(VLOOKUP(E715,Listas!$A$2:$B$12,2,FALSE),""))</f>
        <v/>
      </c>
      <c r="K715" s="56">
        <f>IF(B715="","",DATE(YEAR(B715),MONTH(B715),1))</f>
        <v/>
      </c>
      <c r="L715" s="50" t="n"/>
      <c r="M715" s="57" t="n"/>
      <c r="N715" s="50" t="n"/>
    </row>
    <row r="716">
      <c r="B716" s="49" t="n"/>
      <c r="C716" s="50" t="n"/>
      <c r="D716" s="50" t="n"/>
      <c r="E716" s="50" t="n"/>
      <c r="F716" s="51" t="n"/>
      <c r="G716" s="52" t="n"/>
      <c r="H716" s="53" t="n"/>
      <c r="I716" s="54">
        <f>IF(OR(G716="",G716=0),"",H716/G716)</f>
        <v/>
      </c>
      <c r="J716" s="55">
        <f>IF(E716="","",IFERROR(VLOOKUP(E716,Listas!$A$2:$B$12,2,FALSE),""))</f>
        <v/>
      </c>
      <c r="K716" s="56">
        <f>IF(B716="","",DATE(YEAR(B716),MONTH(B716),1))</f>
        <v/>
      </c>
      <c r="L716" s="50" t="n"/>
      <c r="M716" s="57" t="n"/>
      <c r="N716" s="50" t="n"/>
    </row>
    <row r="717">
      <c r="B717" s="49" t="n"/>
      <c r="C717" s="50" t="n"/>
      <c r="D717" s="50" t="n"/>
      <c r="E717" s="50" t="n"/>
      <c r="F717" s="51" t="n"/>
      <c r="G717" s="52" t="n"/>
      <c r="H717" s="53" t="n"/>
      <c r="I717" s="54">
        <f>IF(OR(G717="",G717=0),"",H717/G717)</f>
        <v/>
      </c>
      <c r="J717" s="55">
        <f>IF(E717="","",IFERROR(VLOOKUP(E717,Listas!$A$2:$B$12,2,FALSE),""))</f>
        <v/>
      </c>
      <c r="K717" s="56">
        <f>IF(B717="","",DATE(YEAR(B717),MONTH(B717),1))</f>
        <v/>
      </c>
      <c r="L717" s="50" t="n"/>
      <c r="M717" s="57" t="n"/>
      <c r="N717" s="50" t="n"/>
    </row>
    <row r="718">
      <c r="B718" s="49" t="n"/>
      <c r="C718" s="50" t="n"/>
      <c r="D718" s="50" t="n"/>
      <c r="E718" s="50" t="n"/>
      <c r="F718" s="51" t="n"/>
      <c r="G718" s="52" t="n"/>
      <c r="H718" s="53" t="n"/>
      <c r="I718" s="54">
        <f>IF(OR(G718="",G718=0),"",H718/G718)</f>
        <v/>
      </c>
      <c r="J718" s="55">
        <f>IF(E718="","",IFERROR(VLOOKUP(E718,Listas!$A$2:$B$12,2,FALSE),""))</f>
        <v/>
      </c>
      <c r="K718" s="56">
        <f>IF(B718="","",DATE(YEAR(B718),MONTH(B718),1))</f>
        <v/>
      </c>
      <c r="L718" s="50" t="n"/>
      <c r="M718" s="57" t="n"/>
      <c r="N718" s="50" t="n"/>
    </row>
    <row r="719">
      <c r="B719" s="49" t="n"/>
      <c r="C719" s="50" t="n"/>
      <c r="D719" s="50" t="n"/>
      <c r="E719" s="50" t="n"/>
      <c r="F719" s="51" t="n"/>
      <c r="G719" s="52" t="n"/>
      <c r="H719" s="53" t="n"/>
      <c r="I719" s="54">
        <f>IF(OR(G719="",G719=0),"",H719/G719)</f>
        <v/>
      </c>
      <c r="J719" s="55">
        <f>IF(E719="","",IFERROR(VLOOKUP(E719,Listas!$A$2:$B$12,2,FALSE),""))</f>
        <v/>
      </c>
      <c r="K719" s="56">
        <f>IF(B719="","",DATE(YEAR(B719),MONTH(B719),1))</f>
        <v/>
      </c>
      <c r="L719" s="50" t="n"/>
      <c r="M719" s="57" t="n"/>
      <c r="N719" s="50" t="n"/>
    </row>
    <row r="720">
      <c r="B720" s="49" t="n"/>
      <c r="C720" s="50" t="n"/>
      <c r="D720" s="50" t="n"/>
      <c r="E720" s="50" t="n"/>
      <c r="F720" s="51" t="n"/>
      <c r="G720" s="52" t="n"/>
      <c r="H720" s="53" t="n"/>
      <c r="I720" s="54">
        <f>IF(OR(G720="",G720=0),"",H720/G720)</f>
        <v/>
      </c>
      <c r="J720" s="55">
        <f>IF(E720="","",IFERROR(VLOOKUP(E720,Listas!$A$2:$B$12,2,FALSE),""))</f>
        <v/>
      </c>
      <c r="K720" s="56">
        <f>IF(B720="","",DATE(YEAR(B720),MONTH(B720),1))</f>
        <v/>
      </c>
      <c r="L720" s="50" t="n"/>
      <c r="M720" s="57" t="n"/>
      <c r="N720" s="50" t="n"/>
    </row>
    <row r="721">
      <c r="B721" s="49" t="n"/>
      <c r="C721" s="50" t="n"/>
      <c r="D721" s="50" t="n"/>
      <c r="E721" s="50" t="n"/>
      <c r="F721" s="51" t="n"/>
      <c r="G721" s="52" t="n"/>
      <c r="H721" s="53" t="n"/>
      <c r="I721" s="54">
        <f>IF(OR(G721="",G721=0),"",H721/G721)</f>
        <v/>
      </c>
      <c r="J721" s="55">
        <f>IF(E721="","",IFERROR(VLOOKUP(E721,Listas!$A$2:$B$12,2,FALSE),""))</f>
        <v/>
      </c>
      <c r="K721" s="56">
        <f>IF(B721="","",DATE(YEAR(B721),MONTH(B721),1))</f>
        <v/>
      </c>
      <c r="L721" s="50" t="n"/>
      <c r="M721" s="57" t="n"/>
      <c r="N721" s="50" t="n"/>
    </row>
    <row r="722">
      <c r="B722" s="49" t="n"/>
      <c r="C722" s="50" t="n"/>
      <c r="D722" s="50" t="n"/>
      <c r="E722" s="50" t="n"/>
      <c r="F722" s="51" t="n"/>
      <c r="G722" s="52" t="n"/>
      <c r="H722" s="53" t="n"/>
      <c r="I722" s="54">
        <f>IF(OR(G722="",G722=0),"",H722/G722)</f>
        <v/>
      </c>
      <c r="J722" s="55">
        <f>IF(E722="","",IFERROR(VLOOKUP(E722,Listas!$A$2:$B$12,2,FALSE),""))</f>
        <v/>
      </c>
      <c r="K722" s="56">
        <f>IF(B722="","",DATE(YEAR(B722),MONTH(B722),1))</f>
        <v/>
      </c>
      <c r="L722" s="50" t="n"/>
      <c r="M722" s="57" t="n"/>
      <c r="N722" s="50" t="n"/>
    </row>
    <row r="723">
      <c r="B723" s="49" t="n"/>
      <c r="C723" s="50" t="n"/>
      <c r="D723" s="50" t="n"/>
      <c r="E723" s="50" t="n"/>
      <c r="F723" s="51" t="n"/>
      <c r="G723" s="52" t="n"/>
      <c r="H723" s="53" t="n"/>
      <c r="I723" s="54">
        <f>IF(OR(G723="",G723=0),"",H723/G723)</f>
        <v/>
      </c>
      <c r="J723" s="55">
        <f>IF(E723="","",IFERROR(VLOOKUP(E723,Listas!$A$2:$B$12,2,FALSE),""))</f>
        <v/>
      </c>
      <c r="K723" s="56">
        <f>IF(B723="","",DATE(YEAR(B723),MONTH(B723),1))</f>
        <v/>
      </c>
      <c r="L723" s="50" t="n"/>
      <c r="M723" s="57" t="n"/>
      <c r="N723" s="50" t="n"/>
    </row>
    <row r="724">
      <c r="B724" s="49" t="n"/>
      <c r="C724" s="50" t="n"/>
      <c r="D724" s="50" t="n"/>
      <c r="E724" s="50" t="n"/>
      <c r="F724" s="51" t="n"/>
      <c r="G724" s="52" t="n"/>
      <c r="H724" s="53" t="n"/>
      <c r="I724" s="54">
        <f>IF(OR(G724="",G724=0),"",H724/G724)</f>
        <v/>
      </c>
      <c r="J724" s="55">
        <f>IF(E724="","",IFERROR(VLOOKUP(E724,Listas!$A$2:$B$12,2,FALSE),""))</f>
        <v/>
      </c>
      <c r="K724" s="56">
        <f>IF(B724="","",DATE(YEAR(B724),MONTH(B724),1))</f>
        <v/>
      </c>
      <c r="L724" s="50" t="n"/>
      <c r="M724" s="57" t="n"/>
      <c r="N724" s="50" t="n"/>
    </row>
    <row r="725">
      <c r="B725" s="49" t="n"/>
      <c r="C725" s="50" t="n"/>
      <c r="D725" s="50" t="n"/>
      <c r="E725" s="50" t="n"/>
      <c r="F725" s="51" t="n"/>
      <c r="G725" s="52" t="n"/>
      <c r="H725" s="53" t="n"/>
      <c r="I725" s="54">
        <f>IF(OR(G725="",G725=0),"",H725/G725)</f>
        <v/>
      </c>
      <c r="J725" s="55">
        <f>IF(E725="","",IFERROR(VLOOKUP(E725,Listas!$A$2:$B$12,2,FALSE),""))</f>
        <v/>
      </c>
      <c r="K725" s="56">
        <f>IF(B725="","",DATE(YEAR(B725),MONTH(B725),1))</f>
        <v/>
      </c>
      <c r="L725" s="50" t="n"/>
      <c r="M725" s="57" t="n"/>
      <c r="N725" s="50" t="n"/>
    </row>
    <row r="726">
      <c r="B726" s="49" t="n"/>
      <c r="C726" s="50" t="n"/>
      <c r="D726" s="50" t="n"/>
      <c r="E726" s="50" t="n"/>
      <c r="F726" s="51" t="n"/>
      <c r="G726" s="52" t="n"/>
      <c r="H726" s="53" t="n"/>
      <c r="I726" s="54">
        <f>IF(OR(G726="",G726=0),"",H726/G726)</f>
        <v/>
      </c>
      <c r="J726" s="55">
        <f>IF(E726="","",IFERROR(VLOOKUP(E726,Listas!$A$2:$B$12,2,FALSE),""))</f>
        <v/>
      </c>
      <c r="K726" s="56">
        <f>IF(B726="","",DATE(YEAR(B726),MONTH(B726),1))</f>
        <v/>
      </c>
      <c r="L726" s="50" t="n"/>
      <c r="M726" s="57" t="n"/>
      <c r="N726" s="50" t="n"/>
    </row>
    <row r="727">
      <c r="B727" s="49" t="n"/>
      <c r="C727" s="50" t="n"/>
      <c r="D727" s="50" t="n"/>
      <c r="E727" s="50" t="n"/>
      <c r="F727" s="51" t="n"/>
      <c r="G727" s="52" t="n"/>
      <c r="H727" s="53" t="n"/>
      <c r="I727" s="54">
        <f>IF(OR(G727="",G727=0),"",H727/G727)</f>
        <v/>
      </c>
      <c r="J727" s="55">
        <f>IF(E727="","",IFERROR(VLOOKUP(E727,Listas!$A$2:$B$12,2,FALSE),""))</f>
        <v/>
      </c>
      <c r="K727" s="56">
        <f>IF(B727="","",DATE(YEAR(B727),MONTH(B727),1))</f>
        <v/>
      </c>
      <c r="L727" s="50" t="n"/>
      <c r="M727" s="57" t="n"/>
      <c r="N727" s="50" t="n"/>
    </row>
    <row r="728">
      <c r="B728" s="49" t="n"/>
      <c r="C728" s="50" t="n"/>
      <c r="D728" s="50" t="n"/>
      <c r="E728" s="50" t="n"/>
      <c r="F728" s="51" t="n"/>
      <c r="G728" s="52" t="n"/>
      <c r="H728" s="53" t="n"/>
      <c r="I728" s="54">
        <f>IF(OR(G728="",G728=0),"",H728/G728)</f>
        <v/>
      </c>
      <c r="J728" s="55">
        <f>IF(E728="","",IFERROR(VLOOKUP(E728,Listas!$A$2:$B$12,2,FALSE),""))</f>
        <v/>
      </c>
      <c r="K728" s="56">
        <f>IF(B728="","",DATE(YEAR(B728),MONTH(B728),1))</f>
        <v/>
      </c>
      <c r="L728" s="50" t="n"/>
      <c r="M728" s="57" t="n"/>
      <c r="N728" s="50" t="n"/>
    </row>
    <row r="729">
      <c r="B729" s="49" t="n"/>
      <c r="C729" s="50" t="n"/>
      <c r="D729" s="50" t="n"/>
      <c r="E729" s="50" t="n"/>
      <c r="F729" s="51" t="n"/>
      <c r="G729" s="52" t="n"/>
      <c r="H729" s="53" t="n"/>
      <c r="I729" s="54">
        <f>IF(OR(G729="",G729=0),"",H729/G729)</f>
        <v/>
      </c>
      <c r="J729" s="55">
        <f>IF(E729="","",IFERROR(VLOOKUP(E729,Listas!$A$2:$B$12,2,FALSE),""))</f>
        <v/>
      </c>
      <c r="K729" s="56">
        <f>IF(B729="","",DATE(YEAR(B729),MONTH(B729),1))</f>
        <v/>
      </c>
      <c r="L729" s="50" t="n"/>
      <c r="M729" s="57" t="n"/>
      <c r="N729" s="50" t="n"/>
    </row>
    <row r="730">
      <c r="B730" s="49" t="n"/>
      <c r="C730" s="50" t="n"/>
      <c r="D730" s="50" t="n"/>
      <c r="E730" s="50" t="n"/>
      <c r="F730" s="51" t="n"/>
      <c r="G730" s="52" t="n"/>
      <c r="H730" s="53" t="n"/>
      <c r="I730" s="54">
        <f>IF(OR(G730="",G730=0),"",H730/G730)</f>
        <v/>
      </c>
      <c r="J730" s="55">
        <f>IF(E730="","",IFERROR(VLOOKUP(E730,Listas!$A$2:$B$12,2,FALSE),""))</f>
        <v/>
      </c>
      <c r="K730" s="56">
        <f>IF(B730="","",DATE(YEAR(B730),MONTH(B730),1))</f>
        <v/>
      </c>
      <c r="L730" s="50" t="n"/>
      <c r="M730" s="57" t="n"/>
      <c r="N730" s="50" t="n"/>
    </row>
    <row r="731">
      <c r="B731" s="49" t="n"/>
      <c r="C731" s="50" t="n"/>
      <c r="D731" s="50" t="n"/>
      <c r="E731" s="50" t="n"/>
      <c r="F731" s="51" t="n"/>
      <c r="G731" s="52" t="n"/>
      <c r="H731" s="53" t="n"/>
      <c r="I731" s="54">
        <f>IF(OR(G731="",G731=0),"",H731/G731)</f>
        <v/>
      </c>
      <c r="J731" s="55">
        <f>IF(E731="","",IFERROR(VLOOKUP(E731,Listas!$A$2:$B$12,2,FALSE),""))</f>
        <v/>
      </c>
      <c r="K731" s="56">
        <f>IF(B731="","",DATE(YEAR(B731),MONTH(B731),1))</f>
        <v/>
      </c>
      <c r="L731" s="50" t="n"/>
      <c r="M731" s="57" t="n"/>
      <c r="N731" s="50" t="n"/>
    </row>
    <row r="732">
      <c r="B732" s="49" t="n"/>
      <c r="C732" s="50" t="n"/>
      <c r="D732" s="50" t="n"/>
      <c r="E732" s="50" t="n"/>
      <c r="F732" s="51" t="n"/>
      <c r="G732" s="52" t="n"/>
      <c r="H732" s="53" t="n"/>
      <c r="I732" s="54">
        <f>IF(OR(G732="",G732=0),"",H732/G732)</f>
        <v/>
      </c>
      <c r="J732" s="55">
        <f>IF(E732="","",IFERROR(VLOOKUP(E732,Listas!$A$2:$B$12,2,FALSE),""))</f>
        <v/>
      </c>
      <c r="K732" s="56">
        <f>IF(B732="","",DATE(YEAR(B732),MONTH(B732),1))</f>
        <v/>
      </c>
      <c r="L732" s="50" t="n"/>
      <c r="M732" s="57" t="n"/>
      <c r="N732" s="50" t="n"/>
    </row>
    <row r="733">
      <c r="B733" s="49" t="n"/>
      <c r="C733" s="50" t="n"/>
      <c r="D733" s="50" t="n"/>
      <c r="E733" s="50" t="n"/>
      <c r="F733" s="51" t="n"/>
      <c r="G733" s="52" t="n"/>
      <c r="H733" s="53" t="n"/>
      <c r="I733" s="54">
        <f>IF(OR(G733="",G733=0),"",H733/G733)</f>
        <v/>
      </c>
      <c r="J733" s="55">
        <f>IF(E733="","",IFERROR(VLOOKUP(E733,Listas!$A$2:$B$12,2,FALSE),""))</f>
        <v/>
      </c>
      <c r="K733" s="56">
        <f>IF(B733="","",DATE(YEAR(B733),MONTH(B733),1))</f>
        <v/>
      </c>
      <c r="L733" s="50" t="n"/>
      <c r="M733" s="57" t="n"/>
      <c r="N733" s="50" t="n"/>
    </row>
    <row r="734">
      <c r="B734" s="49" t="n"/>
      <c r="C734" s="50" t="n"/>
      <c r="D734" s="50" t="n"/>
      <c r="E734" s="50" t="n"/>
      <c r="F734" s="51" t="n"/>
      <c r="G734" s="52" t="n"/>
      <c r="H734" s="53" t="n"/>
      <c r="I734" s="54">
        <f>IF(OR(G734="",G734=0),"",H734/G734)</f>
        <v/>
      </c>
      <c r="J734" s="55">
        <f>IF(E734="","",IFERROR(VLOOKUP(E734,Listas!$A$2:$B$12,2,FALSE),""))</f>
        <v/>
      </c>
      <c r="K734" s="56">
        <f>IF(B734="","",DATE(YEAR(B734),MONTH(B734),1))</f>
        <v/>
      </c>
      <c r="L734" s="50" t="n"/>
      <c r="M734" s="57" t="n"/>
      <c r="N734" s="50" t="n"/>
    </row>
    <row r="735">
      <c r="B735" s="49" t="n"/>
      <c r="C735" s="50" t="n"/>
      <c r="D735" s="50" t="n"/>
      <c r="E735" s="50" t="n"/>
      <c r="F735" s="51" t="n"/>
      <c r="G735" s="52" t="n"/>
      <c r="H735" s="53" t="n"/>
      <c r="I735" s="54">
        <f>IF(OR(G735="",G735=0),"",H735/G735)</f>
        <v/>
      </c>
      <c r="J735" s="55">
        <f>IF(E735="","",IFERROR(VLOOKUP(E735,Listas!$A$2:$B$12,2,FALSE),""))</f>
        <v/>
      </c>
      <c r="K735" s="56">
        <f>IF(B735="","",DATE(YEAR(B735),MONTH(B735),1))</f>
        <v/>
      </c>
      <c r="L735" s="50" t="n"/>
      <c r="M735" s="57" t="n"/>
      <c r="N735" s="50" t="n"/>
    </row>
    <row r="736">
      <c r="B736" s="49" t="n"/>
      <c r="C736" s="50" t="n"/>
      <c r="D736" s="50" t="n"/>
      <c r="E736" s="50" t="n"/>
      <c r="F736" s="51" t="n"/>
      <c r="G736" s="52" t="n"/>
      <c r="H736" s="53" t="n"/>
      <c r="I736" s="54">
        <f>IF(OR(G736="",G736=0),"",H736/G736)</f>
        <v/>
      </c>
      <c r="J736" s="55">
        <f>IF(E736="","",IFERROR(VLOOKUP(E736,Listas!$A$2:$B$12,2,FALSE),""))</f>
        <v/>
      </c>
      <c r="K736" s="56">
        <f>IF(B736="","",DATE(YEAR(B736),MONTH(B736),1))</f>
        <v/>
      </c>
      <c r="L736" s="50" t="n"/>
      <c r="M736" s="57" t="n"/>
      <c r="N736" s="50" t="n"/>
    </row>
    <row r="737">
      <c r="B737" s="49" t="n"/>
      <c r="C737" s="50" t="n"/>
      <c r="D737" s="50" t="n"/>
      <c r="E737" s="50" t="n"/>
      <c r="F737" s="51" t="n"/>
      <c r="G737" s="52" t="n"/>
      <c r="H737" s="53" t="n"/>
      <c r="I737" s="54">
        <f>IF(OR(G737="",G737=0),"",H737/G737)</f>
        <v/>
      </c>
      <c r="J737" s="55">
        <f>IF(E737="","",IFERROR(VLOOKUP(E737,Listas!$A$2:$B$12,2,FALSE),""))</f>
        <v/>
      </c>
      <c r="K737" s="56">
        <f>IF(B737="","",DATE(YEAR(B737),MONTH(B737),1))</f>
        <v/>
      </c>
      <c r="L737" s="50" t="n"/>
      <c r="M737" s="57" t="n"/>
      <c r="N737" s="50" t="n"/>
    </row>
    <row r="738">
      <c r="B738" s="49" t="n"/>
      <c r="C738" s="50" t="n"/>
      <c r="D738" s="50" t="n"/>
      <c r="E738" s="50" t="n"/>
      <c r="F738" s="51" t="n"/>
      <c r="G738" s="52" t="n"/>
      <c r="H738" s="53" t="n"/>
      <c r="I738" s="54">
        <f>IF(OR(G738="",G738=0),"",H738/G738)</f>
        <v/>
      </c>
      <c r="J738" s="55">
        <f>IF(E738="","",IFERROR(VLOOKUP(E738,Listas!$A$2:$B$12,2,FALSE),""))</f>
        <v/>
      </c>
      <c r="K738" s="56">
        <f>IF(B738="","",DATE(YEAR(B738),MONTH(B738),1))</f>
        <v/>
      </c>
      <c r="L738" s="50" t="n"/>
      <c r="M738" s="57" t="n"/>
      <c r="N738" s="50" t="n"/>
    </row>
    <row r="739">
      <c r="B739" s="49" t="n"/>
      <c r="C739" s="50" t="n"/>
      <c r="D739" s="50" t="n"/>
      <c r="E739" s="50" t="n"/>
      <c r="F739" s="51" t="n"/>
      <c r="G739" s="52" t="n"/>
      <c r="H739" s="53" t="n"/>
      <c r="I739" s="54">
        <f>IF(OR(G739="",G739=0),"",H739/G739)</f>
        <v/>
      </c>
      <c r="J739" s="55">
        <f>IF(E739="","",IFERROR(VLOOKUP(E739,Listas!$A$2:$B$12,2,FALSE),""))</f>
        <v/>
      </c>
      <c r="K739" s="56">
        <f>IF(B739="","",DATE(YEAR(B739),MONTH(B739),1))</f>
        <v/>
      </c>
      <c r="L739" s="50" t="n"/>
      <c r="M739" s="57" t="n"/>
      <c r="N739" s="50" t="n"/>
    </row>
    <row r="740">
      <c r="B740" s="49" t="n"/>
      <c r="C740" s="50" t="n"/>
      <c r="D740" s="50" t="n"/>
      <c r="E740" s="50" t="n"/>
      <c r="F740" s="51" t="n"/>
      <c r="G740" s="52" t="n"/>
      <c r="H740" s="53" t="n"/>
      <c r="I740" s="54">
        <f>IF(OR(G740="",G740=0),"",H740/G740)</f>
        <v/>
      </c>
      <c r="J740" s="55">
        <f>IF(E740="","",IFERROR(VLOOKUP(E740,Listas!$A$2:$B$12,2,FALSE),""))</f>
        <v/>
      </c>
      <c r="K740" s="56">
        <f>IF(B740="","",DATE(YEAR(B740),MONTH(B740),1))</f>
        <v/>
      </c>
      <c r="L740" s="50" t="n"/>
      <c r="M740" s="57" t="n"/>
      <c r="N740" s="50" t="n"/>
    </row>
    <row r="741">
      <c r="B741" s="49" t="n"/>
      <c r="C741" s="50" t="n"/>
      <c r="D741" s="50" t="n"/>
      <c r="E741" s="50" t="n"/>
      <c r="F741" s="51" t="n"/>
      <c r="G741" s="52" t="n"/>
      <c r="H741" s="53" t="n"/>
      <c r="I741" s="54">
        <f>IF(OR(G741="",G741=0),"",H741/G741)</f>
        <v/>
      </c>
      <c r="J741" s="55">
        <f>IF(E741="","",IFERROR(VLOOKUP(E741,Listas!$A$2:$B$12,2,FALSE),""))</f>
        <v/>
      </c>
      <c r="K741" s="56">
        <f>IF(B741="","",DATE(YEAR(B741),MONTH(B741),1))</f>
        <v/>
      </c>
      <c r="L741" s="50" t="n"/>
      <c r="M741" s="57" t="n"/>
      <c r="N741" s="50" t="n"/>
    </row>
    <row r="742">
      <c r="B742" s="49" t="n"/>
      <c r="C742" s="50" t="n"/>
      <c r="D742" s="50" t="n"/>
      <c r="E742" s="50" t="n"/>
      <c r="F742" s="51" t="n"/>
      <c r="G742" s="52" t="n"/>
      <c r="H742" s="53" t="n"/>
      <c r="I742" s="54">
        <f>IF(OR(G742="",G742=0),"",H742/G742)</f>
        <v/>
      </c>
      <c r="J742" s="55">
        <f>IF(E742="","",IFERROR(VLOOKUP(E742,Listas!$A$2:$B$12,2,FALSE),""))</f>
        <v/>
      </c>
      <c r="K742" s="56">
        <f>IF(B742="","",DATE(YEAR(B742),MONTH(B742),1))</f>
        <v/>
      </c>
      <c r="L742" s="50" t="n"/>
      <c r="M742" s="57" t="n"/>
      <c r="N742" s="50" t="n"/>
    </row>
    <row r="743">
      <c r="B743" s="49" t="n"/>
      <c r="C743" s="50" t="n"/>
      <c r="D743" s="50" t="n"/>
      <c r="E743" s="50" t="n"/>
      <c r="F743" s="51" t="n"/>
      <c r="G743" s="52" t="n"/>
      <c r="H743" s="53" t="n"/>
      <c r="I743" s="54">
        <f>IF(OR(G743="",G743=0),"",H743/G743)</f>
        <v/>
      </c>
      <c r="J743" s="55">
        <f>IF(E743="","",IFERROR(VLOOKUP(E743,Listas!$A$2:$B$12,2,FALSE),""))</f>
        <v/>
      </c>
      <c r="K743" s="56">
        <f>IF(B743="","",DATE(YEAR(B743),MONTH(B743),1))</f>
        <v/>
      </c>
      <c r="L743" s="50" t="n"/>
      <c r="M743" s="57" t="n"/>
      <c r="N743" s="50" t="n"/>
    </row>
    <row r="744">
      <c r="B744" s="49" t="n"/>
      <c r="C744" s="50" t="n"/>
      <c r="D744" s="50" t="n"/>
      <c r="E744" s="50" t="n"/>
      <c r="F744" s="51" t="n"/>
      <c r="G744" s="52" t="n"/>
      <c r="H744" s="53" t="n"/>
      <c r="I744" s="54">
        <f>IF(OR(G744="",G744=0),"",H744/G744)</f>
        <v/>
      </c>
      <c r="J744" s="55">
        <f>IF(E744="","",IFERROR(VLOOKUP(E744,Listas!$A$2:$B$12,2,FALSE),""))</f>
        <v/>
      </c>
      <c r="K744" s="56">
        <f>IF(B744="","",DATE(YEAR(B744),MONTH(B744),1))</f>
        <v/>
      </c>
      <c r="L744" s="50" t="n"/>
      <c r="M744" s="57" t="n"/>
      <c r="N744" s="50" t="n"/>
    </row>
    <row r="745">
      <c r="B745" s="49" t="n"/>
      <c r="C745" s="50" t="n"/>
      <c r="D745" s="50" t="n"/>
      <c r="E745" s="50" t="n"/>
      <c r="F745" s="51" t="n"/>
      <c r="G745" s="52" t="n"/>
      <c r="H745" s="53" t="n"/>
      <c r="I745" s="54">
        <f>IF(OR(G745="",G745=0),"",H745/G745)</f>
        <v/>
      </c>
      <c r="J745" s="55">
        <f>IF(E745="","",IFERROR(VLOOKUP(E745,Listas!$A$2:$B$12,2,FALSE),""))</f>
        <v/>
      </c>
      <c r="K745" s="56">
        <f>IF(B745="","",DATE(YEAR(B745),MONTH(B745),1))</f>
        <v/>
      </c>
      <c r="L745" s="50" t="n"/>
      <c r="M745" s="57" t="n"/>
      <c r="N745" s="50" t="n"/>
    </row>
    <row r="746">
      <c r="B746" s="49" t="n"/>
      <c r="C746" s="50" t="n"/>
      <c r="D746" s="50" t="n"/>
      <c r="E746" s="50" t="n"/>
      <c r="F746" s="51" t="n"/>
      <c r="G746" s="52" t="n"/>
      <c r="H746" s="53" t="n"/>
      <c r="I746" s="54">
        <f>IF(OR(G746="",G746=0),"",H746/G746)</f>
        <v/>
      </c>
      <c r="J746" s="55">
        <f>IF(E746="","",IFERROR(VLOOKUP(E746,Listas!$A$2:$B$12,2,FALSE),""))</f>
        <v/>
      </c>
      <c r="K746" s="56">
        <f>IF(B746="","",DATE(YEAR(B746),MONTH(B746),1))</f>
        <v/>
      </c>
      <c r="L746" s="50" t="n"/>
      <c r="M746" s="57" t="n"/>
      <c r="N746" s="50" t="n"/>
    </row>
    <row r="747">
      <c r="B747" s="49" t="n"/>
      <c r="C747" s="50" t="n"/>
      <c r="D747" s="50" t="n"/>
      <c r="E747" s="50" t="n"/>
      <c r="F747" s="51" t="n"/>
      <c r="G747" s="52" t="n"/>
      <c r="H747" s="53" t="n"/>
      <c r="I747" s="54">
        <f>IF(OR(G747="",G747=0),"",H747/G747)</f>
        <v/>
      </c>
      <c r="J747" s="55">
        <f>IF(E747="","",IFERROR(VLOOKUP(E747,Listas!$A$2:$B$12,2,FALSE),""))</f>
        <v/>
      </c>
      <c r="K747" s="56">
        <f>IF(B747="","",DATE(YEAR(B747),MONTH(B747),1))</f>
        <v/>
      </c>
      <c r="L747" s="50" t="n"/>
      <c r="M747" s="57" t="n"/>
      <c r="N747" s="50" t="n"/>
    </row>
    <row r="748">
      <c r="B748" s="49" t="n"/>
      <c r="C748" s="50" t="n"/>
      <c r="D748" s="50" t="n"/>
      <c r="E748" s="50" t="n"/>
      <c r="F748" s="51" t="n"/>
      <c r="G748" s="52" t="n"/>
      <c r="H748" s="53" t="n"/>
      <c r="I748" s="54">
        <f>IF(OR(G748="",G748=0),"",H748/G748)</f>
        <v/>
      </c>
      <c r="J748" s="55">
        <f>IF(E748="","",IFERROR(VLOOKUP(E748,Listas!$A$2:$B$12,2,FALSE),""))</f>
        <v/>
      </c>
      <c r="K748" s="56">
        <f>IF(B748="","",DATE(YEAR(B748),MONTH(B748),1))</f>
        <v/>
      </c>
      <c r="L748" s="50" t="n"/>
      <c r="M748" s="57" t="n"/>
      <c r="N748" s="50" t="n"/>
    </row>
    <row r="749">
      <c r="B749" s="49" t="n"/>
      <c r="C749" s="50" t="n"/>
      <c r="D749" s="50" t="n"/>
      <c r="E749" s="50" t="n"/>
      <c r="F749" s="51" t="n"/>
      <c r="G749" s="52" t="n"/>
      <c r="H749" s="53" t="n"/>
      <c r="I749" s="54">
        <f>IF(OR(G749="",G749=0),"",H749/G749)</f>
        <v/>
      </c>
      <c r="J749" s="55">
        <f>IF(E749="","",IFERROR(VLOOKUP(E749,Listas!$A$2:$B$12,2,FALSE),""))</f>
        <v/>
      </c>
      <c r="K749" s="56">
        <f>IF(B749="","",DATE(YEAR(B749),MONTH(B749),1))</f>
        <v/>
      </c>
      <c r="L749" s="50" t="n"/>
      <c r="M749" s="57" t="n"/>
      <c r="N749" s="50" t="n"/>
    </row>
    <row r="750">
      <c r="B750" s="49" t="n"/>
      <c r="C750" s="50" t="n"/>
      <c r="D750" s="50" t="n"/>
      <c r="E750" s="50" t="n"/>
      <c r="F750" s="51" t="n"/>
      <c r="G750" s="52" t="n"/>
      <c r="H750" s="53" t="n"/>
      <c r="I750" s="54">
        <f>IF(OR(G750="",G750=0),"",H750/G750)</f>
        <v/>
      </c>
      <c r="J750" s="55">
        <f>IF(E750="","",IFERROR(VLOOKUP(E750,Listas!$A$2:$B$12,2,FALSE),""))</f>
        <v/>
      </c>
      <c r="K750" s="56">
        <f>IF(B750="","",DATE(YEAR(B750),MONTH(B750),1))</f>
        <v/>
      </c>
      <c r="L750" s="50" t="n"/>
      <c r="M750" s="57" t="n"/>
      <c r="N750" s="50" t="n"/>
    </row>
    <row r="751">
      <c r="B751" s="49" t="n"/>
      <c r="C751" s="50" t="n"/>
      <c r="D751" s="50" t="n"/>
      <c r="E751" s="50" t="n"/>
      <c r="F751" s="51" t="n"/>
      <c r="G751" s="52" t="n"/>
      <c r="H751" s="53" t="n"/>
      <c r="I751" s="54">
        <f>IF(OR(G751="",G751=0),"",H751/G751)</f>
        <v/>
      </c>
      <c r="J751" s="55">
        <f>IF(E751="","",IFERROR(VLOOKUP(E751,Listas!$A$2:$B$12,2,FALSE),""))</f>
        <v/>
      </c>
      <c r="K751" s="56">
        <f>IF(B751="","",DATE(YEAR(B751),MONTH(B751),1))</f>
        <v/>
      </c>
      <c r="L751" s="50" t="n"/>
      <c r="M751" s="57" t="n"/>
      <c r="N751" s="50" t="n"/>
    </row>
    <row r="752">
      <c r="B752" s="49" t="n"/>
      <c r="C752" s="50" t="n"/>
      <c r="D752" s="50" t="n"/>
      <c r="E752" s="50" t="n"/>
      <c r="F752" s="51" t="n"/>
      <c r="G752" s="52" t="n"/>
      <c r="H752" s="53" t="n"/>
      <c r="I752" s="54">
        <f>IF(OR(G752="",G752=0),"",H752/G752)</f>
        <v/>
      </c>
      <c r="J752" s="55">
        <f>IF(E752="","",IFERROR(VLOOKUP(E752,Listas!$A$2:$B$12,2,FALSE),""))</f>
        <v/>
      </c>
      <c r="K752" s="56">
        <f>IF(B752="","",DATE(YEAR(B752),MONTH(B752),1))</f>
        <v/>
      </c>
      <c r="L752" s="50" t="n"/>
      <c r="M752" s="57" t="n"/>
      <c r="N752" s="50" t="n"/>
    </row>
    <row r="753">
      <c r="B753" s="49" t="n"/>
      <c r="C753" s="50" t="n"/>
      <c r="D753" s="50" t="n"/>
      <c r="E753" s="50" t="n"/>
      <c r="F753" s="51" t="n"/>
      <c r="G753" s="52" t="n"/>
      <c r="H753" s="53" t="n"/>
      <c r="I753" s="54">
        <f>IF(OR(G753="",G753=0),"",H753/G753)</f>
        <v/>
      </c>
      <c r="J753" s="55">
        <f>IF(E753="","",IFERROR(VLOOKUP(E753,Listas!$A$2:$B$12,2,FALSE),""))</f>
        <v/>
      </c>
      <c r="K753" s="56">
        <f>IF(B753="","",DATE(YEAR(B753),MONTH(B753),1))</f>
        <v/>
      </c>
      <c r="L753" s="50" t="n"/>
      <c r="M753" s="57" t="n"/>
      <c r="N753" s="50" t="n"/>
    </row>
    <row r="754">
      <c r="B754" s="49" t="n"/>
      <c r="C754" s="50" t="n"/>
      <c r="D754" s="50" t="n"/>
      <c r="E754" s="50" t="n"/>
      <c r="F754" s="51" t="n"/>
      <c r="G754" s="52" t="n"/>
      <c r="H754" s="53" t="n"/>
      <c r="I754" s="54">
        <f>IF(OR(G754="",G754=0),"",H754/G754)</f>
        <v/>
      </c>
      <c r="J754" s="55">
        <f>IF(E754="","",IFERROR(VLOOKUP(E754,Listas!$A$2:$B$12,2,FALSE),""))</f>
        <v/>
      </c>
      <c r="K754" s="56">
        <f>IF(B754="","",DATE(YEAR(B754),MONTH(B754),1))</f>
        <v/>
      </c>
      <c r="L754" s="50" t="n"/>
      <c r="M754" s="57" t="n"/>
      <c r="N754" s="50" t="n"/>
    </row>
    <row r="755">
      <c r="B755" s="49" t="n"/>
      <c r="C755" s="50" t="n"/>
      <c r="D755" s="50" t="n"/>
      <c r="E755" s="50" t="n"/>
      <c r="F755" s="51" t="n"/>
      <c r="G755" s="52" t="n"/>
      <c r="H755" s="53" t="n"/>
      <c r="I755" s="54">
        <f>IF(OR(G755="",G755=0),"",H755/G755)</f>
        <v/>
      </c>
      <c r="J755" s="55">
        <f>IF(E755="","",IFERROR(VLOOKUP(E755,Listas!$A$2:$B$12,2,FALSE),""))</f>
        <v/>
      </c>
      <c r="K755" s="56">
        <f>IF(B755="","",DATE(YEAR(B755),MONTH(B755),1))</f>
        <v/>
      </c>
      <c r="L755" s="50" t="n"/>
      <c r="M755" s="57" t="n"/>
      <c r="N755" s="50" t="n"/>
    </row>
    <row r="756">
      <c r="B756" s="49" t="n"/>
      <c r="C756" s="50" t="n"/>
      <c r="D756" s="50" t="n"/>
      <c r="E756" s="50" t="n"/>
      <c r="F756" s="51" t="n"/>
      <c r="G756" s="52" t="n"/>
      <c r="H756" s="53" t="n"/>
      <c r="I756" s="54">
        <f>IF(OR(G756="",G756=0),"",H756/G756)</f>
        <v/>
      </c>
      <c r="J756" s="55">
        <f>IF(E756="","",IFERROR(VLOOKUP(E756,Listas!$A$2:$B$12,2,FALSE),""))</f>
        <v/>
      </c>
      <c r="K756" s="56">
        <f>IF(B756="","",DATE(YEAR(B756),MONTH(B756),1))</f>
        <v/>
      </c>
      <c r="L756" s="50" t="n"/>
      <c r="M756" s="57" t="n"/>
      <c r="N756" s="50" t="n"/>
    </row>
    <row r="757">
      <c r="B757" s="49" t="n"/>
      <c r="C757" s="50" t="n"/>
      <c r="D757" s="50" t="n"/>
      <c r="E757" s="50" t="n"/>
      <c r="F757" s="51" t="n"/>
      <c r="G757" s="52" t="n"/>
      <c r="H757" s="53" t="n"/>
      <c r="I757" s="54">
        <f>IF(OR(G757="",G757=0),"",H757/G757)</f>
        <v/>
      </c>
      <c r="J757" s="55">
        <f>IF(E757="","",IFERROR(VLOOKUP(E757,Listas!$A$2:$B$12,2,FALSE),""))</f>
        <v/>
      </c>
      <c r="K757" s="56">
        <f>IF(B757="","",DATE(YEAR(B757),MONTH(B757),1))</f>
        <v/>
      </c>
      <c r="L757" s="50" t="n"/>
      <c r="M757" s="57" t="n"/>
      <c r="N757" s="50" t="n"/>
    </row>
    <row r="758">
      <c r="B758" s="49" t="n"/>
      <c r="C758" s="50" t="n"/>
      <c r="D758" s="50" t="n"/>
      <c r="E758" s="50" t="n"/>
      <c r="F758" s="51" t="n"/>
      <c r="G758" s="52" t="n"/>
      <c r="H758" s="53" t="n"/>
      <c r="I758" s="54">
        <f>IF(OR(G758="",G758=0),"",H758/G758)</f>
        <v/>
      </c>
      <c r="J758" s="55">
        <f>IF(E758="","",IFERROR(VLOOKUP(E758,Listas!$A$2:$B$12,2,FALSE),""))</f>
        <v/>
      </c>
      <c r="K758" s="56">
        <f>IF(B758="","",DATE(YEAR(B758),MONTH(B758),1))</f>
        <v/>
      </c>
      <c r="L758" s="50" t="n"/>
      <c r="M758" s="57" t="n"/>
      <c r="N758" s="50" t="n"/>
    </row>
    <row r="759">
      <c r="B759" s="49" t="n"/>
      <c r="C759" s="50" t="n"/>
      <c r="D759" s="50" t="n"/>
      <c r="E759" s="50" t="n"/>
      <c r="F759" s="51" t="n"/>
      <c r="G759" s="52" t="n"/>
      <c r="H759" s="53" t="n"/>
      <c r="I759" s="54">
        <f>IF(OR(G759="",G759=0),"",H759/G759)</f>
        <v/>
      </c>
      <c r="J759" s="55">
        <f>IF(E759="","",IFERROR(VLOOKUP(E759,Listas!$A$2:$B$12,2,FALSE),""))</f>
        <v/>
      </c>
      <c r="K759" s="56">
        <f>IF(B759="","",DATE(YEAR(B759),MONTH(B759),1))</f>
        <v/>
      </c>
      <c r="L759" s="50" t="n"/>
      <c r="M759" s="57" t="n"/>
      <c r="N759" s="50" t="n"/>
    </row>
    <row r="760">
      <c r="B760" s="49" t="n"/>
      <c r="C760" s="50" t="n"/>
      <c r="D760" s="50" t="n"/>
      <c r="E760" s="50" t="n"/>
      <c r="F760" s="51" t="n"/>
      <c r="G760" s="52" t="n"/>
      <c r="H760" s="53" t="n"/>
      <c r="I760" s="54">
        <f>IF(OR(G760="",G760=0),"",H760/G760)</f>
        <v/>
      </c>
      <c r="J760" s="55">
        <f>IF(E760="","",IFERROR(VLOOKUP(E760,Listas!$A$2:$B$12,2,FALSE),""))</f>
        <v/>
      </c>
      <c r="K760" s="56">
        <f>IF(B760="","",DATE(YEAR(B760),MONTH(B760),1))</f>
        <v/>
      </c>
      <c r="L760" s="50" t="n"/>
      <c r="M760" s="57" t="n"/>
      <c r="N760" s="50" t="n"/>
    </row>
    <row r="761">
      <c r="B761" s="49" t="n"/>
      <c r="C761" s="50" t="n"/>
      <c r="D761" s="50" t="n"/>
      <c r="E761" s="50" t="n"/>
      <c r="F761" s="51" t="n"/>
      <c r="G761" s="52" t="n"/>
      <c r="H761" s="53" t="n"/>
      <c r="I761" s="54">
        <f>IF(OR(G761="",G761=0),"",H761/G761)</f>
        <v/>
      </c>
      <c r="J761" s="55">
        <f>IF(E761="","",IFERROR(VLOOKUP(E761,Listas!$A$2:$B$12,2,FALSE),""))</f>
        <v/>
      </c>
      <c r="K761" s="56">
        <f>IF(B761="","",DATE(YEAR(B761),MONTH(B761),1))</f>
        <v/>
      </c>
      <c r="L761" s="50" t="n"/>
      <c r="M761" s="57" t="n"/>
      <c r="N761" s="50" t="n"/>
    </row>
    <row r="762">
      <c r="B762" s="49" t="n"/>
      <c r="C762" s="50" t="n"/>
      <c r="D762" s="50" t="n"/>
      <c r="E762" s="50" t="n"/>
      <c r="F762" s="51" t="n"/>
      <c r="G762" s="52" t="n"/>
      <c r="H762" s="53" t="n"/>
      <c r="I762" s="54">
        <f>IF(OR(G762="",G762=0),"",H762/G762)</f>
        <v/>
      </c>
      <c r="J762" s="55">
        <f>IF(E762="","",IFERROR(VLOOKUP(E762,Listas!$A$2:$B$12,2,FALSE),""))</f>
        <v/>
      </c>
      <c r="K762" s="56">
        <f>IF(B762="","",DATE(YEAR(B762),MONTH(B762),1))</f>
        <v/>
      </c>
      <c r="L762" s="50" t="n"/>
      <c r="M762" s="57" t="n"/>
      <c r="N762" s="50" t="n"/>
    </row>
    <row r="763">
      <c r="B763" s="49" t="n"/>
      <c r="C763" s="50" t="n"/>
      <c r="D763" s="50" t="n"/>
      <c r="E763" s="50" t="n"/>
      <c r="F763" s="51" t="n"/>
      <c r="G763" s="52" t="n"/>
      <c r="H763" s="53" t="n"/>
      <c r="I763" s="54">
        <f>IF(OR(G763="",G763=0),"",H763/G763)</f>
        <v/>
      </c>
      <c r="J763" s="55">
        <f>IF(E763="","",IFERROR(VLOOKUP(E763,Listas!$A$2:$B$12,2,FALSE),""))</f>
        <v/>
      </c>
      <c r="K763" s="56">
        <f>IF(B763="","",DATE(YEAR(B763),MONTH(B763),1))</f>
        <v/>
      </c>
      <c r="L763" s="50" t="n"/>
      <c r="M763" s="57" t="n"/>
      <c r="N763" s="50" t="n"/>
    </row>
    <row r="764">
      <c r="B764" s="49" t="n"/>
      <c r="C764" s="50" t="n"/>
      <c r="D764" s="50" t="n"/>
      <c r="E764" s="50" t="n"/>
      <c r="F764" s="51" t="n"/>
      <c r="G764" s="52" t="n"/>
      <c r="H764" s="53" t="n"/>
      <c r="I764" s="54">
        <f>IF(OR(G764="",G764=0),"",H764/G764)</f>
        <v/>
      </c>
      <c r="J764" s="55">
        <f>IF(E764="","",IFERROR(VLOOKUP(E764,Listas!$A$2:$B$12,2,FALSE),""))</f>
        <v/>
      </c>
      <c r="K764" s="56">
        <f>IF(B764="","",DATE(YEAR(B764),MONTH(B764),1))</f>
        <v/>
      </c>
      <c r="L764" s="50" t="n"/>
      <c r="M764" s="57" t="n"/>
      <c r="N764" s="50" t="n"/>
    </row>
    <row r="765">
      <c r="B765" s="49" t="n"/>
      <c r="C765" s="50" t="n"/>
      <c r="D765" s="50" t="n"/>
      <c r="E765" s="50" t="n"/>
      <c r="F765" s="51" t="n"/>
      <c r="G765" s="52" t="n"/>
      <c r="H765" s="53" t="n"/>
      <c r="I765" s="54">
        <f>IF(OR(G765="",G765=0),"",H765/G765)</f>
        <v/>
      </c>
      <c r="J765" s="55">
        <f>IF(E765="","",IFERROR(VLOOKUP(E765,Listas!$A$2:$B$12,2,FALSE),""))</f>
        <v/>
      </c>
      <c r="K765" s="56">
        <f>IF(B765="","",DATE(YEAR(B765),MONTH(B765),1))</f>
        <v/>
      </c>
      <c r="L765" s="50" t="n"/>
      <c r="M765" s="57" t="n"/>
      <c r="N765" s="50" t="n"/>
    </row>
    <row r="766">
      <c r="B766" s="49" t="n"/>
      <c r="C766" s="50" t="n"/>
      <c r="D766" s="50" t="n"/>
      <c r="E766" s="50" t="n"/>
      <c r="F766" s="51" t="n"/>
      <c r="G766" s="52" t="n"/>
      <c r="H766" s="53" t="n"/>
      <c r="I766" s="54">
        <f>IF(OR(G766="",G766=0),"",H766/G766)</f>
        <v/>
      </c>
      <c r="J766" s="55">
        <f>IF(E766="","",IFERROR(VLOOKUP(E766,Listas!$A$2:$B$12,2,FALSE),""))</f>
        <v/>
      </c>
      <c r="K766" s="56">
        <f>IF(B766="","",DATE(YEAR(B766),MONTH(B766),1))</f>
        <v/>
      </c>
      <c r="L766" s="50" t="n"/>
      <c r="M766" s="57" t="n"/>
      <c r="N766" s="50" t="n"/>
    </row>
    <row r="767">
      <c r="B767" s="49" t="n"/>
      <c r="C767" s="50" t="n"/>
      <c r="D767" s="50" t="n"/>
      <c r="E767" s="50" t="n"/>
      <c r="F767" s="51" t="n"/>
      <c r="G767" s="52" t="n"/>
      <c r="H767" s="53" t="n"/>
      <c r="I767" s="54">
        <f>IF(OR(G767="",G767=0),"",H767/G767)</f>
        <v/>
      </c>
      <c r="J767" s="55">
        <f>IF(E767="","",IFERROR(VLOOKUP(E767,Listas!$A$2:$B$12,2,FALSE),""))</f>
        <v/>
      </c>
      <c r="K767" s="56">
        <f>IF(B767="","",DATE(YEAR(B767),MONTH(B767),1))</f>
        <v/>
      </c>
      <c r="L767" s="50" t="n"/>
      <c r="M767" s="57" t="n"/>
      <c r="N767" s="50" t="n"/>
    </row>
    <row r="768">
      <c r="B768" s="49" t="n"/>
      <c r="C768" s="50" t="n"/>
      <c r="D768" s="50" t="n"/>
      <c r="E768" s="50" t="n"/>
      <c r="F768" s="51" t="n"/>
      <c r="G768" s="52" t="n"/>
      <c r="H768" s="53" t="n"/>
      <c r="I768" s="54">
        <f>IF(OR(G768="",G768=0),"",H768/G768)</f>
        <v/>
      </c>
      <c r="J768" s="55">
        <f>IF(E768="","",IFERROR(VLOOKUP(E768,Listas!$A$2:$B$12,2,FALSE),""))</f>
        <v/>
      </c>
      <c r="K768" s="56">
        <f>IF(B768="","",DATE(YEAR(B768),MONTH(B768),1))</f>
        <v/>
      </c>
      <c r="L768" s="50" t="n"/>
      <c r="M768" s="57" t="n"/>
      <c r="N768" s="50" t="n"/>
    </row>
    <row r="769">
      <c r="B769" s="49" t="n"/>
      <c r="C769" s="50" t="n"/>
      <c r="D769" s="50" t="n"/>
      <c r="E769" s="50" t="n"/>
      <c r="F769" s="51" t="n"/>
      <c r="G769" s="52" t="n"/>
      <c r="H769" s="53" t="n"/>
      <c r="I769" s="54">
        <f>IF(OR(G769="",G769=0),"",H769/G769)</f>
        <v/>
      </c>
      <c r="J769" s="55">
        <f>IF(E769="","",IFERROR(VLOOKUP(E769,Listas!$A$2:$B$12,2,FALSE),""))</f>
        <v/>
      </c>
      <c r="K769" s="56">
        <f>IF(B769="","",DATE(YEAR(B769),MONTH(B769),1))</f>
        <v/>
      </c>
      <c r="L769" s="50" t="n"/>
      <c r="M769" s="57" t="n"/>
      <c r="N769" s="50" t="n"/>
    </row>
    <row r="770">
      <c r="B770" s="49" t="n"/>
      <c r="C770" s="50" t="n"/>
      <c r="D770" s="50" t="n"/>
      <c r="E770" s="50" t="n"/>
      <c r="F770" s="51" t="n"/>
      <c r="G770" s="52" t="n"/>
      <c r="H770" s="53" t="n"/>
      <c r="I770" s="54">
        <f>IF(OR(G770="",G770=0),"",H770/G770)</f>
        <v/>
      </c>
      <c r="J770" s="55">
        <f>IF(E770="","",IFERROR(VLOOKUP(E770,Listas!$A$2:$B$12,2,FALSE),""))</f>
        <v/>
      </c>
      <c r="K770" s="56">
        <f>IF(B770="","",DATE(YEAR(B770),MONTH(B770),1))</f>
        <v/>
      </c>
      <c r="L770" s="50" t="n"/>
      <c r="M770" s="57" t="n"/>
      <c r="N770" s="50" t="n"/>
    </row>
    <row r="771">
      <c r="B771" s="49" t="n"/>
      <c r="C771" s="50" t="n"/>
      <c r="D771" s="50" t="n"/>
      <c r="E771" s="50" t="n"/>
      <c r="F771" s="51" t="n"/>
      <c r="G771" s="52" t="n"/>
      <c r="H771" s="53" t="n"/>
      <c r="I771" s="54">
        <f>IF(OR(G771="",G771=0),"",H771/G771)</f>
        <v/>
      </c>
      <c r="J771" s="55">
        <f>IF(E771="","",IFERROR(VLOOKUP(E771,Listas!$A$2:$B$12,2,FALSE),""))</f>
        <v/>
      </c>
      <c r="K771" s="56">
        <f>IF(B771="","",DATE(YEAR(B771),MONTH(B771),1))</f>
        <v/>
      </c>
      <c r="L771" s="50" t="n"/>
      <c r="M771" s="57" t="n"/>
      <c r="N771" s="50" t="n"/>
    </row>
    <row r="772">
      <c r="B772" s="49" t="n"/>
      <c r="C772" s="50" t="n"/>
      <c r="D772" s="50" t="n"/>
      <c r="E772" s="50" t="n"/>
      <c r="F772" s="51" t="n"/>
      <c r="G772" s="52" t="n"/>
      <c r="H772" s="53" t="n"/>
      <c r="I772" s="54">
        <f>IF(OR(G772="",G772=0),"",H772/G772)</f>
        <v/>
      </c>
      <c r="J772" s="55">
        <f>IF(E772="","",IFERROR(VLOOKUP(E772,Listas!$A$2:$B$12,2,FALSE),""))</f>
        <v/>
      </c>
      <c r="K772" s="56">
        <f>IF(B772="","",DATE(YEAR(B772),MONTH(B772),1))</f>
        <v/>
      </c>
      <c r="L772" s="50" t="n"/>
      <c r="M772" s="57" t="n"/>
      <c r="N772" s="50" t="n"/>
    </row>
    <row r="773">
      <c r="B773" s="49" t="n"/>
      <c r="C773" s="50" t="n"/>
      <c r="D773" s="50" t="n"/>
      <c r="E773" s="50" t="n"/>
      <c r="F773" s="51" t="n"/>
      <c r="G773" s="52" t="n"/>
      <c r="H773" s="53" t="n"/>
      <c r="I773" s="54">
        <f>IF(OR(G773="",G773=0),"",H773/G773)</f>
        <v/>
      </c>
      <c r="J773" s="55">
        <f>IF(E773="","",IFERROR(VLOOKUP(E773,Listas!$A$2:$B$12,2,FALSE),""))</f>
        <v/>
      </c>
      <c r="K773" s="56">
        <f>IF(B773="","",DATE(YEAR(B773),MONTH(B773),1))</f>
        <v/>
      </c>
      <c r="L773" s="50" t="n"/>
      <c r="M773" s="57" t="n"/>
      <c r="N773" s="50" t="n"/>
    </row>
    <row r="774">
      <c r="B774" s="49" t="n"/>
      <c r="C774" s="50" t="n"/>
      <c r="D774" s="50" t="n"/>
      <c r="E774" s="50" t="n"/>
      <c r="F774" s="51" t="n"/>
      <c r="G774" s="52" t="n"/>
      <c r="H774" s="53" t="n"/>
      <c r="I774" s="54">
        <f>IF(OR(G774="",G774=0),"",H774/G774)</f>
        <v/>
      </c>
      <c r="J774" s="55">
        <f>IF(E774="","",IFERROR(VLOOKUP(E774,Listas!$A$2:$B$12,2,FALSE),""))</f>
        <v/>
      </c>
      <c r="K774" s="56">
        <f>IF(B774="","",DATE(YEAR(B774),MONTH(B774),1))</f>
        <v/>
      </c>
      <c r="L774" s="50" t="n"/>
      <c r="M774" s="57" t="n"/>
      <c r="N774" s="50" t="n"/>
    </row>
    <row r="775">
      <c r="B775" s="49" t="n"/>
      <c r="C775" s="50" t="n"/>
      <c r="D775" s="50" t="n"/>
      <c r="E775" s="50" t="n"/>
      <c r="F775" s="51" t="n"/>
      <c r="G775" s="52" t="n"/>
      <c r="H775" s="53" t="n"/>
      <c r="I775" s="54">
        <f>IF(OR(G775="",G775=0),"",H775/G775)</f>
        <v/>
      </c>
      <c r="J775" s="55">
        <f>IF(E775="","",IFERROR(VLOOKUP(E775,Listas!$A$2:$B$12,2,FALSE),""))</f>
        <v/>
      </c>
      <c r="K775" s="56">
        <f>IF(B775="","",DATE(YEAR(B775),MONTH(B775),1))</f>
        <v/>
      </c>
      <c r="L775" s="50" t="n"/>
      <c r="M775" s="57" t="n"/>
      <c r="N775" s="50" t="n"/>
    </row>
    <row r="776">
      <c r="B776" s="49" t="n"/>
      <c r="C776" s="50" t="n"/>
      <c r="D776" s="50" t="n"/>
      <c r="E776" s="50" t="n"/>
      <c r="F776" s="51" t="n"/>
      <c r="G776" s="52" t="n"/>
      <c r="H776" s="53" t="n"/>
      <c r="I776" s="54">
        <f>IF(OR(G776="",G776=0),"",H776/G776)</f>
        <v/>
      </c>
      <c r="J776" s="55">
        <f>IF(E776="","",IFERROR(VLOOKUP(E776,Listas!$A$2:$B$12,2,FALSE),""))</f>
        <v/>
      </c>
      <c r="K776" s="56">
        <f>IF(B776="","",DATE(YEAR(B776),MONTH(B776),1))</f>
        <v/>
      </c>
      <c r="L776" s="50" t="n"/>
      <c r="M776" s="57" t="n"/>
      <c r="N776" s="50" t="n"/>
    </row>
    <row r="777">
      <c r="B777" s="49" t="n"/>
      <c r="C777" s="50" t="n"/>
      <c r="D777" s="50" t="n"/>
      <c r="E777" s="50" t="n"/>
      <c r="F777" s="51" t="n"/>
      <c r="G777" s="52" t="n"/>
      <c r="H777" s="53" t="n"/>
      <c r="I777" s="54">
        <f>IF(OR(G777="",G777=0),"",H777/G777)</f>
        <v/>
      </c>
      <c r="J777" s="55">
        <f>IF(E777="","",IFERROR(VLOOKUP(E777,Listas!$A$2:$B$12,2,FALSE),""))</f>
        <v/>
      </c>
      <c r="K777" s="56">
        <f>IF(B777="","",DATE(YEAR(B777),MONTH(B777),1))</f>
        <v/>
      </c>
      <c r="L777" s="50" t="n"/>
      <c r="M777" s="57" t="n"/>
      <c r="N777" s="50" t="n"/>
    </row>
    <row r="778">
      <c r="B778" s="49" t="n"/>
      <c r="C778" s="50" t="n"/>
      <c r="D778" s="50" t="n"/>
      <c r="E778" s="50" t="n"/>
      <c r="F778" s="51" t="n"/>
      <c r="G778" s="52" t="n"/>
      <c r="H778" s="53" t="n"/>
      <c r="I778" s="54">
        <f>IF(OR(G778="",G778=0),"",H778/G778)</f>
        <v/>
      </c>
      <c r="J778" s="55">
        <f>IF(E778="","",IFERROR(VLOOKUP(E778,Listas!$A$2:$B$12,2,FALSE),""))</f>
        <v/>
      </c>
      <c r="K778" s="56">
        <f>IF(B778="","",DATE(YEAR(B778),MONTH(B778),1))</f>
        <v/>
      </c>
      <c r="L778" s="50" t="n"/>
      <c r="M778" s="57" t="n"/>
      <c r="N778" s="50" t="n"/>
    </row>
    <row r="779">
      <c r="B779" s="49" t="n"/>
      <c r="C779" s="50" t="n"/>
      <c r="D779" s="50" t="n"/>
      <c r="E779" s="50" t="n"/>
      <c r="F779" s="51" t="n"/>
      <c r="G779" s="52" t="n"/>
      <c r="H779" s="53" t="n"/>
      <c r="I779" s="54">
        <f>IF(OR(G779="",G779=0),"",H779/G779)</f>
        <v/>
      </c>
      <c r="J779" s="55">
        <f>IF(E779="","",IFERROR(VLOOKUP(E779,Listas!$A$2:$B$12,2,FALSE),""))</f>
        <v/>
      </c>
      <c r="K779" s="56">
        <f>IF(B779="","",DATE(YEAR(B779),MONTH(B779),1))</f>
        <v/>
      </c>
      <c r="L779" s="50" t="n"/>
      <c r="M779" s="57" t="n"/>
      <c r="N779" s="50" t="n"/>
    </row>
    <row r="780">
      <c r="B780" s="49" t="n"/>
      <c r="C780" s="50" t="n"/>
      <c r="D780" s="50" t="n"/>
      <c r="E780" s="50" t="n"/>
      <c r="F780" s="51" t="n"/>
      <c r="G780" s="52" t="n"/>
      <c r="H780" s="53" t="n"/>
      <c r="I780" s="54">
        <f>IF(OR(G780="",G780=0),"",H780/G780)</f>
        <v/>
      </c>
      <c r="J780" s="55">
        <f>IF(E780="","",IFERROR(VLOOKUP(E780,Listas!$A$2:$B$12,2,FALSE),""))</f>
        <v/>
      </c>
      <c r="K780" s="56">
        <f>IF(B780="","",DATE(YEAR(B780),MONTH(B780),1))</f>
        <v/>
      </c>
      <c r="L780" s="50" t="n"/>
      <c r="M780" s="57" t="n"/>
      <c r="N780" s="50" t="n"/>
    </row>
    <row r="781">
      <c r="B781" s="49" t="n"/>
      <c r="C781" s="50" t="n"/>
      <c r="D781" s="50" t="n"/>
      <c r="E781" s="50" t="n"/>
      <c r="F781" s="51" t="n"/>
      <c r="G781" s="52" t="n"/>
      <c r="H781" s="53" t="n"/>
      <c r="I781" s="54">
        <f>IF(OR(G781="",G781=0),"",H781/G781)</f>
        <v/>
      </c>
      <c r="J781" s="55">
        <f>IF(E781="","",IFERROR(VLOOKUP(E781,Listas!$A$2:$B$12,2,FALSE),""))</f>
        <v/>
      </c>
      <c r="K781" s="56">
        <f>IF(B781="","",DATE(YEAR(B781),MONTH(B781),1))</f>
        <v/>
      </c>
      <c r="L781" s="50" t="n"/>
      <c r="M781" s="57" t="n"/>
      <c r="N781" s="50" t="n"/>
    </row>
    <row r="782">
      <c r="B782" s="49" t="n"/>
      <c r="C782" s="50" t="n"/>
      <c r="D782" s="50" t="n"/>
      <c r="E782" s="50" t="n"/>
      <c r="F782" s="51" t="n"/>
      <c r="G782" s="52" t="n"/>
      <c r="H782" s="53" t="n"/>
      <c r="I782" s="54">
        <f>IF(OR(G782="",G782=0),"",H782/G782)</f>
        <v/>
      </c>
      <c r="J782" s="55">
        <f>IF(E782="","",IFERROR(VLOOKUP(E782,Listas!$A$2:$B$12,2,FALSE),""))</f>
        <v/>
      </c>
      <c r="K782" s="56">
        <f>IF(B782="","",DATE(YEAR(B782),MONTH(B782),1))</f>
        <v/>
      </c>
      <c r="L782" s="50" t="n"/>
      <c r="M782" s="57" t="n"/>
      <c r="N782" s="50" t="n"/>
    </row>
    <row r="783">
      <c r="B783" s="49" t="n"/>
      <c r="C783" s="50" t="n"/>
      <c r="D783" s="50" t="n"/>
      <c r="E783" s="50" t="n"/>
      <c r="F783" s="51" t="n"/>
      <c r="G783" s="52" t="n"/>
      <c r="H783" s="53" t="n"/>
      <c r="I783" s="54">
        <f>IF(OR(G783="",G783=0),"",H783/G783)</f>
        <v/>
      </c>
      <c r="J783" s="55">
        <f>IF(E783="","",IFERROR(VLOOKUP(E783,Listas!$A$2:$B$12,2,FALSE),""))</f>
        <v/>
      </c>
      <c r="K783" s="56">
        <f>IF(B783="","",DATE(YEAR(B783),MONTH(B783),1))</f>
        <v/>
      </c>
      <c r="L783" s="50" t="n"/>
      <c r="M783" s="57" t="n"/>
      <c r="N783" s="50" t="n"/>
    </row>
    <row r="784">
      <c r="B784" s="49" t="n"/>
      <c r="C784" s="50" t="n"/>
      <c r="D784" s="50" t="n"/>
      <c r="E784" s="50" t="n"/>
      <c r="F784" s="51" t="n"/>
      <c r="G784" s="52" t="n"/>
      <c r="H784" s="53" t="n"/>
      <c r="I784" s="54">
        <f>IF(OR(G784="",G784=0),"",H784/G784)</f>
        <v/>
      </c>
      <c r="J784" s="55">
        <f>IF(E784="","",IFERROR(VLOOKUP(E784,Listas!$A$2:$B$12,2,FALSE),""))</f>
        <v/>
      </c>
      <c r="K784" s="56">
        <f>IF(B784="","",DATE(YEAR(B784),MONTH(B784),1))</f>
        <v/>
      </c>
      <c r="L784" s="50" t="n"/>
      <c r="M784" s="57" t="n"/>
      <c r="N784" s="50" t="n"/>
    </row>
    <row r="785">
      <c r="B785" s="49" t="n"/>
      <c r="C785" s="50" t="n"/>
      <c r="D785" s="50" t="n"/>
      <c r="E785" s="50" t="n"/>
      <c r="F785" s="51" t="n"/>
      <c r="G785" s="52" t="n"/>
      <c r="H785" s="53" t="n"/>
      <c r="I785" s="54">
        <f>IF(OR(G785="",G785=0),"",H785/G785)</f>
        <v/>
      </c>
      <c r="J785" s="55">
        <f>IF(E785="","",IFERROR(VLOOKUP(E785,Listas!$A$2:$B$12,2,FALSE),""))</f>
        <v/>
      </c>
      <c r="K785" s="56">
        <f>IF(B785="","",DATE(YEAR(B785),MONTH(B785),1))</f>
        <v/>
      </c>
      <c r="L785" s="50" t="n"/>
      <c r="M785" s="57" t="n"/>
      <c r="N785" s="50" t="n"/>
    </row>
    <row r="786">
      <c r="B786" s="49" t="n"/>
      <c r="C786" s="50" t="n"/>
      <c r="D786" s="50" t="n"/>
      <c r="E786" s="50" t="n"/>
      <c r="F786" s="51" t="n"/>
      <c r="G786" s="52" t="n"/>
      <c r="H786" s="53" t="n"/>
      <c r="I786" s="54">
        <f>IF(OR(G786="",G786=0),"",H786/G786)</f>
        <v/>
      </c>
      <c r="J786" s="55">
        <f>IF(E786="","",IFERROR(VLOOKUP(E786,Listas!$A$2:$B$12,2,FALSE),""))</f>
        <v/>
      </c>
      <c r="K786" s="56">
        <f>IF(B786="","",DATE(YEAR(B786),MONTH(B786),1))</f>
        <v/>
      </c>
      <c r="L786" s="50" t="n"/>
      <c r="M786" s="57" t="n"/>
      <c r="N786" s="50" t="n"/>
    </row>
    <row r="787">
      <c r="B787" s="49" t="n"/>
      <c r="C787" s="50" t="n"/>
      <c r="D787" s="50" t="n"/>
      <c r="E787" s="50" t="n"/>
      <c r="F787" s="51" t="n"/>
      <c r="G787" s="52" t="n"/>
      <c r="H787" s="53" t="n"/>
      <c r="I787" s="54">
        <f>IF(OR(G787="",G787=0),"",H787/G787)</f>
        <v/>
      </c>
      <c r="J787" s="55">
        <f>IF(E787="","",IFERROR(VLOOKUP(E787,Listas!$A$2:$B$12,2,FALSE),""))</f>
        <v/>
      </c>
      <c r="K787" s="56">
        <f>IF(B787="","",DATE(YEAR(B787),MONTH(B787),1))</f>
        <v/>
      </c>
      <c r="L787" s="50" t="n"/>
      <c r="M787" s="57" t="n"/>
      <c r="N787" s="50" t="n"/>
    </row>
    <row r="788">
      <c r="B788" s="49" t="n"/>
      <c r="C788" s="50" t="n"/>
      <c r="D788" s="50" t="n"/>
      <c r="E788" s="50" t="n"/>
      <c r="F788" s="51" t="n"/>
      <c r="G788" s="52" t="n"/>
      <c r="H788" s="53" t="n"/>
      <c r="I788" s="54">
        <f>IF(OR(G788="",G788=0),"",H788/G788)</f>
        <v/>
      </c>
      <c r="J788" s="55">
        <f>IF(E788="","",IFERROR(VLOOKUP(E788,Listas!$A$2:$B$12,2,FALSE),""))</f>
        <v/>
      </c>
      <c r="K788" s="56">
        <f>IF(B788="","",DATE(YEAR(B788),MONTH(B788),1))</f>
        <v/>
      </c>
      <c r="L788" s="50" t="n"/>
      <c r="M788" s="57" t="n"/>
      <c r="N788" s="50" t="n"/>
    </row>
    <row r="789">
      <c r="B789" s="49" t="n"/>
      <c r="C789" s="50" t="n"/>
      <c r="D789" s="50" t="n"/>
      <c r="E789" s="50" t="n"/>
      <c r="F789" s="51" t="n"/>
      <c r="G789" s="52" t="n"/>
      <c r="H789" s="53" t="n"/>
      <c r="I789" s="54">
        <f>IF(OR(G789="",G789=0),"",H789/G789)</f>
        <v/>
      </c>
      <c r="J789" s="55">
        <f>IF(E789="","",IFERROR(VLOOKUP(E789,Listas!$A$2:$B$12,2,FALSE),""))</f>
        <v/>
      </c>
      <c r="K789" s="56">
        <f>IF(B789="","",DATE(YEAR(B789),MONTH(B789),1))</f>
        <v/>
      </c>
      <c r="L789" s="50" t="n"/>
      <c r="M789" s="57" t="n"/>
      <c r="N789" s="50" t="n"/>
    </row>
    <row r="790">
      <c r="B790" s="49" t="n"/>
      <c r="C790" s="50" t="n"/>
      <c r="D790" s="50" t="n"/>
      <c r="E790" s="50" t="n"/>
      <c r="F790" s="51" t="n"/>
      <c r="G790" s="52" t="n"/>
      <c r="H790" s="53" t="n"/>
      <c r="I790" s="54">
        <f>IF(OR(G790="",G790=0),"",H790/G790)</f>
        <v/>
      </c>
      <c r="J790" s="55">
        <f>IF(E790="","",IFERROR(VLOOKUP(E790,Listas!$A$2:$B$12,2,FALSE),""))</f>
        <v/>
      </c>
      <c r="K790" s="56">
        <f>IF(B790="","",DATE(YEAR(B790),MONTH(B790),1))</f>
        <v/>
      </c>
      <c r="L790" s="50" t="n"/>
      <c r="M790" s="57" t="n"/>
      <c r="N790" s="50" t="n"/>
    </row>
    <row r="791">
      <c r="B791" s="49" t="n"/>
      <c r="C791" s="50" t="n"/>
      <c r="D791" s="50" t="n"/>
      <c r="E791" s="50" t="n"/>
      <c r="F791" s="51" t="n"/>
      <c r="G791" s="52" t="n"/>
      <c r="H791" s="53" t="n"/>
      <c r="I791" s="54">
        <f>IF(OR(G791="",G791=0),"",H791/G791)</f>
        <v/>
      </c>
      <c r="J791" s="55">
        <f>IF(E791="","",IFERROR(VLOOKUP(E791,Listas!$A$2:$B$12,2,FALSE),""))</f>
        <v/>
      </c>
      <c r="K791" s="56">
        <f>IF(B791="","",DATE(YEAR(B791),MONTH(B791),1))</f>
        <v/>
      </c>
      <c r="L791" s="50" t="n"/>
      <c r="M791" s="57" t="n"/>
      <c r="N791" s="50" t="n"/>
    </row>
    <row r="792">
      <c r="B792" s="49" t="n"/>
      <c r="C792" s="50" t="n"/>
      <c r="D792" s="50" t="n"/>
      <c r="E792" s="50" t="n"/>
      <c r="F792" s="51" t="n"/>
      <c r="G792" s="52" t="n"/>
      <c r="H792" s="53" t="n"/>
      <c r="I792" s="54">
        <f>IF(OR(G792="",G792=0),"",H792/G792)</f>
        <v/>
      </c>
      <c r="J792" s="55">
        <f>IF(E792="","",IFERROR(VLOOKUP(E792,Listas!$A$2:$B$12,2,FALSE),""))</f>
        <v/>
      </c>
      <c r="K792" s="56">
        <f>IF(B792="","",DATE(YEAR(B792),MONTH(B792),1))</f>
        <v/>
      </c>
      <c r="L792" s="50" t="n"/>
      <c r="M792" s="57" t="n"/>
      <c r="N792" s="50" t="n"/>
    </row>
    <row r="793">
      <c r="B793" s="49" t="n"/>
      <c r="C793" s="50" t="n"/>
      <c r="D793" s="50" t="n"/>
      <c r="E793" s="50" t="n"/>
      <c r="F793" s="51" t="n"/>
      <c r="G793" s="52" t="n"/>
      <c r="H793" s="53" t="n"/>
      <c r="I793" s="54">
        <f>IF(OR(G793="",G793=0),"",H793/G793)</f>
        <v/>
      </c>
      <c r="J793" s="55">
        <f>IF(E793="","",IFERROR(VLOOKUP(E793,Listas!$A$2:$B$12,2,FALSE),""))</f>
        <v/>
      </c>
      <c r="K793" s="56">
        <f>IF(B793="","",DATE(YEAR(B793),MONTH(B793),1))</f>
        <v/>
      </c>
      <c r="L793" s="50" t="n"/>
      <c r="M793" s="57" t="n"/>
      <c r="N793" s="50" t="n"/>
    </row>
    <row r="794">
      <c r="B794" s="49" t="n"/>
      <c r="C794" s="50" t="n"/>
      <c r="D794" s="50" t="n"/>
      <c r="E794" s="50" t="n"/>
      <c r="F794" s="51" t="n"/>
      <c r="G794" s="52" t="n"/>
      <c r="H794" s="53" t="n"/>
      <c r="I794" s="54">
        <f>IF(OR(G794="",G794=0),"",H794/G794)</f>
        <v/>
      </c>
      <c r="J794" s="55">
        <f>IF(E794="","",IFERROR(VLOOKUP(E794,Listas!$A$2:$B$12,2,FALSE),""))</f>
        <v/>
      </c>
      <c r="K794" s="56">
        <f>IF(B794="","",DATE(YEAR(B794),MONTH(B794),1))</f>
        <v/>
      </c>
      <c r="L794" s="50" t="n"/>
      <c r="M794" s="57" t="n"/>
      <c r="N794" s="50" t="n"/>
    </row>
    <row r="795">
      <c r="B795" s="49" t="n"/>
      <c r="C795" s="50" t="n"/>
      <c r="D795" s="50" t="n"/>
      <c r="E795" s="50" t="n"/>
      <c r="F795" s="51" t="n"/>
      <c r="G795" s="52" t="n"/>
      <c r="H795" s="53" t="n"/>
      <c r="I795" s="54">
        <f>IF(OR(G795="",G795=0),"",H795/G795)</f>
        <v/>
      </c>
      <c r="J795" s="55">
        <f>IF(E795="","",IFERROR(VLOOKUP(E795,Listas!$A$2:$B$12,2,FALSE),""))</f>
        <v/>
      </c>
      <c r="K795" s="56">
        <f>IF(B795="","",DATE(YEAR(B795),MONTH(B795),1))</f>
        <v/>
      </c>
      <c r="L795" s="50" t="n"/>
      <c r="M795" s="57" t="n"/>
      <c r="N795" s="50" t="n"/>
    </row>
    <row r="796">
      <c r="B796" s="49" t="n"/>
      <c r="C796" s="50" t="n"/>
      <c r="D796" s="50" t="n"/>
      <c r="E796" s="50" t="n"/>
      <c r="F796" s="51" t="n"/>
      <c r="G796" s="52" t="n"/>
      <c r="H796" s="53" t="n"/>
      <c r="I796" s="54">
        <f>IF(OR(G796="",G796=0),"",H796/G796)</f>
        <v/>
      </c>
      <c r="J796" s="55">
        <f>IF(E796="","",IFERROR(VLOOKUP(E796,Listas!$A$2:$B$12,2,FALSE),""))</f>
        <v/>
      </c>
      <c r="K796" s="56">
        <f>IF(B796="","",DATE(YEAR(B796),MONTH(B796),1))</f>
        <v/>
      </c>
      <c r="L796" s="50" t="n"/>
      <c r="M796" s="57" t="n"/>
      <c r="N796" s="50" t="n"/>
    </row>
    <row r="797">
      <c r="B797" s="49" t="n"/>
      <c r="C797" s="50" t="n"/>
      <c r="D797" s="50" t="n"/>
      <c r="E797" s="50" t="n"/>
      <c r="F797" s="51" t="n"/>
      <c r="G797" s="52" t="n"/>
      <c r="H797" s="53" t="n"/>
      <c r="I797" s="54">
        <f>IF(OR(G797="",G797=0),"",H797/G797)</f>
        <v/>
      </c>
      <c r="J797" s="55">
        <f>IF(E797="","",IFERROR(VLOOKUP(E797,Listas!$A$2:$B$12,2,FALSE),""))</f>
        <v/>
      </c>
      <c r="K797" s="56">
        <f>IF(B797="","",DATE(YEAR(B797),MONTH(B797),1))</f>
        <v/>
      </c>
      <c r="L797" s="50" t="n"/>
      <c r="M797" s="57" t="n"/>
      <c r="N797" s="50" t="n"/>
    </row>
    <row r="798">
      <c r="B798" s="49" t="n"/>
      <c r="C798" s="50" t="n"/>
      <c r="D798" s="50" t="n"/>
      <c r="E798" s="50" t="n"/>
      <c r="F798" s="51" t="n"/>
      <c r="G798" s="52" t="n"/>
      <c r="H798" s="53" t="n"/>
      <c r="I798" s="54">
        <f>IF(OR(G798="",G798=0),"",H798/G798)</f>
        <v/>
      </c>
      <c r="J798" s="55">
        <f>IF(E798="","",IFERROR(VLOOKUP(E798,Listas!$A$2:$B$12,2,FALSE),""))</f>
        <v/>
      </c>
      <c r="K798" s="56">
        <f>IF(B798="","",DATE(YEAR(B798),MONTH(B798),1))</f>
        <v/>
      </c>
      <c r="L798" s="50" t="n"/>
      <c r="M798" s="57" t="n"/>
      <c r="N798" s="50" t="n"/>
    </row>
    <row r="799">
      <c r="B799" s="49" t="n"/>
      <c r="C799" s="50" t="n"/>
      <c r="D799" s="50" t="n"/>
      <c r="E799" s="50" t="n"/>
      <c r="F799" s="51" t="n"/>
      <c r="G799" s="52" t="n"/>
      <c r="H799" s="53" t="n"/>
      <c r="I799" s="54">
        <f>IF(OR(G799="",G799=0),"",H799/G799)</f>
        <v/>
      </c>
      <c r="J799" s="55">
        <f>IF(E799="","",IFERROR(VLOOKUP(E799,Listas!$A$2:$B$12,2,FALSE),""))</f>
        <v/>
      </c>
      <c r="K799" s="56">
        <f>IF(B799="","",DATE(YEAR(B799),MONTH(B799),1))</f>
        <v/>
      </c>
      <c r="L799" s="50" t="n"/>
      <c r="M799" s="57" t="n"/>
      <c r="N799" s="50" t="n"/>
    </row>
    <row r="800">
      <c r="B800" s="49" t="n"/>
      <c r="C800" s="50" t="n"/>
      <c r="D800" s="50" t="n"/>
      <c r="E800" s="50" t="n"/>
      <c r="F800" s="51" t="n"/>
      <c r="G800" s="52" t="n"/>
      <c r="H800" s="53" t="n"/>
      <c r="I800" s="54">
        <f>IF(OR(G800="",G800=0),"",H800/G800)</f>
        <v/>
      </c>
      <c r="J800" s="55">
        <f>IF(E800="","",IFERROR(VLOOKUP(E800,Listas!$A$2:$B$12,2,FALSE),""))</f>
        <v/>
      </c>
      <c r="K800" s="56">
        <f>IF(B800="","",DATE(YEAR(B800),MONTH(B800),1))</f>
        <v/>
      </c>
      <c r="L800" s="50" t="n"/>
      <c r="M800" s="57" t="n"/>
      <c r="N800" s="50" t="n"/>
    </row>
    <row r="801">
      <c r="B801" s="49" t="n"/>
      <c r="C801" s="50" t="n"/>
      <c r="D801" s="50" t="n"/>
      <c r="E801" s="50" t="n"/>
      <c r="F801" s="51" t="n"/>
      <c r="G801" s="52" t="n"/>
      <c r="H801" s="53" t="n"/>
      <c r="I801" s="54">
        <f>IF(OR(G801="",G801=0),"",H801/G801)</f>
        <v/>
      </c>
      <c r="J801" s="55">
        <f>IF(E801="","",IFERROR(VLOOKUP(E801,Listas!$A$2:$B$12,2,FALSE),""))</f>
        <v/>
      </c>
      <c r="K801" s="56">
        <f>IF(B801="","",DATE(YEAR(B801),MONTH(B801),1))</f>
        <v/>
      </c>
      <c r="L801" s="50" t="n"/>
      <c r="M801" s="57" t="n"/>
      <c r="N801" s="50" t="n"/>
    </row>
    <row r="802">
      <c r="B802" s="49" t="n"/>
      <c r="C802" s="50" t="n"/>
      <c r="D802" s="50" t="n"/>
      <c r="E802" s="50" t="n"/>
      <c r="F802" s="51" t="n"/>
      <c r="G802" s="52" t="n"/>
      <c r="H802" s="53" t="n"/>
      <c r="I802" s="54">
        <f>IF(OR(G802="",G802=0),"",H802/G802)</f>
        <v/>
      </c>
      <c r="J802" s="55">
        <f>IF(E802="","",IFERROR(VLOOKUP(E802,Listas!$A$2:$B$12,2,FALSE),""))</f>
        <v/>
      </c>
      <c r="K802" s="56">
        <f>IF(B802="","",DATE(YEAR(B802),MONTH(B802),1))</f>
        <v/>
      </c>
      <c r="L802" s="50" t="n"/>
      <c r="M802" s="57" t="n"/>
      <c r="N802" s="50" t="n"/>
    </row>
    <row r="803">
      <c r="B803" s="49" t="n"/>
      <c r="C803" s="50" t="n"/>
      <c r="D803" s="50" t="n"/>
      <c r="E803" s="50" t="n"/>
      <c r="F803" s="51" t="n"/>
      <c r="G803" s="52" t="n"/>
      <c r="H803" s="53" t="n"/>
      <c r="I803" s="54">
        <f>IF(OR(G803="",G803=0),"",H803/G803)</f>
        <v/>
      </c>
      <c r="J803" s="55">
        <f>IF(E803="","",IFERROR(VLOOKUP(E803,Listas!$A$2:$B$12,2,FALSE),""))</f>
        <v/>
      </c>
      <c r="K803" s="56">
        <f>IF(B803="","",DATE(YEAR(B803),MONTH(B803),1))</f>
        <v/>
      </c>
      <c r="L803" s="50" t="n"/>
      <c r="M803" s="57" t="n"/>
      <c r="N803" s="50" t="n"/>
    </row>
    <row r="804">
      <c r="B804" s="49" t="n"/>
      <c r="C804" s="50" t="n"/>
      <c r="D804" s="50" t="n"/>
      <c r="E804" s="50" t="n"/>
      <c r="F804" s="51" t="n"/>
      <c r="G804" s="52" t="n"/>
      <c r="H804" s="53" t="n"/>
      <c r="I804" s="54">
        <f>IF(OR(G804="",G804=0),"",H804/G804)</f>
        <v/>
      </c>
      <c r="J804" s="55">
        <f>IF(E804="","",IFERROR(VLOOKUP(E804,Listas!$A$2:$B$12,2,FALSE),""))</f>
        <v/>
      </c>
      <c r="K804" s="56">
        <f>IF(B804="","",DATE(YEAR(B804),MONTH(B804),1))</f>
        <v/>
      </c>
      <c r="L804" s="50" t="n"/>
      <c r="M804" s="57" t="n"/>
      <c r="N804" s="50" t="n"/>
    </row>
    <row r="805">
      <c r="B805" s="49" t="n"/>
      <c r="C805" s="50" t="n"/>
      <c r="D805" s="50" t="n"/>
      <c r="E805" s="50" t="n"/>
      <c r="F805" s="51" t="n"/>
      <c r="G805" s="52" t="n"/>
      <c r="H805" s="53" t="n"/>
      <c r="I805" s="54">
        <f>IF(OR(G805="",G805=0),"",H805/G805)</f>
        <v/>
      </c>
      <c r="J805" s="55">
        <f>IF(E805="","",IFERROR(VLOOKUP(E805,Listas!$A$2:$B$12,2,FALSE),""))</f>
        <v/>
      </c>
      <c r="K805" s="56">
        <f>IF(B805="","",DATE(YEAR(B805),MONTH(B805),1))</f>
        <v/>
      </c>
      <c r="L805" s="50" t="n"/>
      <c r="M805" s="57" t="n"/>
      <c r="N805" s="50" t="n"/>
    </row>
    <row r="806">
      <c r="B806" s="49" t="n"/>
      <c r="C806" s="50" t="n"/>
      <c r="D806" s="50" t="n"/>
      <c r="E806" s="50" t="n"/>
      <c r="F806" s="51" t="n"/>
      <c r="G806" s="52" t="n"/>
      <c r="H806" s="53" t="n"/>
      <c r="I806" s="54">
        <f>IF(OR(G806="",G806=0),"",H806/G806)</f>
        <v/>
      </c>
      <c r="J806" s="55">
        <f>IF(E806="","",IFERROR(VLOOKUP(E806,Listas!$A$2:$B$12,2,FALSE),""))</f>
        <v/>
      </c>
      <c r="K806" s="56">
        <f>IF(B806="","",DATE(YEAR(B806),MONTH(B806),1))</f>
        <v/>
      </c>
      <c r="L806" s="50" t="n"/>
      <c r="M806" s="57" t="n"/>
      <c r="N806" s="50" t="n"/>
    </row>
    <row r="807">
      <c r="B807" s="49" t="n"/>
      <c r="C807" s="50" t="n"/>
      <c r="D807" s="50" t="n"/>
      <c r="E807" s="50" t="n"/>
      <c r="F807" s="51" t="n"/>
      <c r="G807" s="52" t="n"/>
      <c r="H807" s="53" t="n"/>
      <c r="I807" s="54">
        <f>IF(OR(G807="",G807=0),"",H807/G807)</f>
        <v/>
      </c>
      <c r="J807" s="55">
        <f>IF(E807="","",IFERROR(VLOOKUP(E807,Listas!$A$2:$B$12,2,FALSE),""))</f>
        <v/>
      </c>
      <c r="K807" s="56">
        <f>IF(B807="","",DATE(YEAR(B807),MONTH(B807),1))</f>
        <v/>
      </c>
      <c r="L807" s="50" t="n"/>
      <c r="M807" s="57" t="n"/>
      <c r="N807" s="50" t="n"/>
    </row>
    <row r="808">
      <c r="B808" s="49" t="n"/>
      <c r="C808" s="50" t="n"/>
      <c r="D808" s="50" t="n"/>
      <c r="E808" s="50" t="n"/>
      <c r="F808" s="51" t="n"/>
      <c r="G808" s="52" t="n"/>
      <c r="H808" s="53" t="n"/>
      <c r="I808" s="54">
        <f>IF(OR(G808="",G808=0),"",H808/G808)</f>
        <v/>
      </c>
      <c r="J808" s="55">
        <f>IF(E808="","",IFERROR(VLOOKUP(E808,Listas!$A$2:$B$12,2,FALSE),""))</f>
        <v/>
      </c>
      <c r="K808" s="56">
        <f>IF(B808="","",DATE(YEAR(B808),MONTH(B808),1))</f>
        <v/>
      </c>
      <c r="L808" s="50" t="n"/>
      <c r="M808" s="57" t="n"/>
      <c r="N808" s="50" t="n"/>
    </row>
    <row r="809">
      <c r="B809" s="49" t="n"/>
      <c r="C809" s="50" t="n"/>
      <c r="D809" s="50" t="n"/>
      <c r="E809" s="50" t="n"/>
      <c r="F809" s="51" t="n"/>
      <c r="G809" s="52" t="n"/>
      <c r="H809" s="53" t="n"/>
      <c r="I809" s="54">
        <f>IF(OR(G809="",G809=0),"",H809/G809)</f>
        <v/>
      </c>
      <c r="J809" s="55">
        <f>IF(E809="","",IFERROR(VLOOKUP(E809,Listas!$A$2:$B$12,2,FALSE),""))</f>
        <v/>
      </c>
      <c r="K809" s="56">
        <f>IF(B809="","",DATE(YEAR(B809),MONTH(B809),1))</f>
        <v/>
      </c>
      <c r="L809" s="50" t="n"/>
      <c r="M809" s="57" t="n"/>
      <c r="N809" s="50" t="n"/>
    </row>
    <row r="810">
      <c r="B810" s="49" t="n"/>
      <c r="C810" s="50" t="n"/>
      <c r="D810" s="50" t="n"/>
      <c r="E810" s="50" t="n"/>
      <c r="F810" s="51" t="n"/>
      <c r="G810" s="52" t="n"/>
      <c r="H810" s="53" t="n"/>
      <c r="I810" s="54">
        <f>IF(OR(G810="",G810=0),"",H810/G810)</f>
        <v/>
      </c>
      <c r="J810" s="55">
        <f>IF(E810="","",IFERROR(VLOOKUP(E810,Listas!$A$2:$B$12,2,FALSE),""))</f>
        <v/>
      </c>
      <c r="K810" s="56">
        <f>IF(B810="","",DATE(YEAR(B810),MONTH(B810),1))</f>
        <v/>
      </c>
      <c r="L810" s="50" t="n"/>
      <c r="M810" s="57" t="n"/>
      <c r="N810" s="50" t="n"/>
    </row>
    <row r="811">
      <c r="B811" s="49" t="n"/>
      <c r="C811" s="50" t="n"/>
      <c r="D811" s="50" t="n"/>
      <c r="E811" s="50" t="n"/>
      <c r="F811" s="51" t="n"/>
      <c r="G811" s="52" t="n"/>
      <c r="H811" s="53" t="n"/>
      <c r="I811" s="54">
        <f>IF(OR(G811="",G811=0),"",H811/G811)</f>
        <v/>
      </c>
      <c r="J811" s="55">
        <f>IF(E811="","",IFERROR(VLOOKUP(E811,Listas!$A$2:$B$12,2,FALSE),""))</f>
        <v/>
      </c>
      <c r="K811" s="56">
        <f>IF(B811="","",DATE(YEAR(B811),MONTH(B811),1))</f>
        <v/>
      </c>
      <c r="L811" s="50" t="n"/>
      <c r="M811" s="57" t="n"/>
      <c r="N811" s="50" t="n"/>
    </row>
    <row r="812">
      <c r="B812" s="49" t="n"/>
      <c r="C812" s="50" t="n"/>
      <c r="D812" s="50" t="n"/>
      <c r="E812" s="50" t="n"/>
      <c r="F812" s="51" t="n"/>
      <c r="G812" s="52" t="n"/>
      <c r="H812" s="53" t="n"/>
      <c r="I812" s="54">
        <f>IF(OR(G812="",G812=0),"",H812/G812)</f>
        <v/>
      </c>
      <c r="J812" s="55">
        <f>IF(E812="","",IFERROR(VLOOKUP(E812,Listas!$A$2:$B$12,2,FALSE),""))</f>
        <v/>
      </c>
      <c r="K812" s="56">
        <f>IF(B812="","",DATE(YEAR(B812),MONTH(B812),1))</f>
        <v/>
      </c>
      <c r="L812" s="50" t="n"/>
      <c r="M812" s="57" t="n"/>
      <c r="N812" s="50" t="n"/>
    </row>
    <row r="813">
      <c r="B813" s="49" t="n"/>
      <c r="C813" s="50" t="n"/>
      <c r="D813" s="50" t="n"/>
      <c r="E813" s="50" t="n"/>
      <c r="F813" s="51" t="n"/>
      <c r="G813" s="52" t="n"/>
      <c r="H813" s="53" t="n"/>
      <c r="I813" s="54">
        <f>IF(OR(G813="",G813=0),"",H813/G813)</f>
        <v/>
      </c>
      <c r="J813" s="55">
        <f>IF(E813="","",IFERROR(VLOOKUP(E813,Listas!$A$2:$B$12,2,FALSE),""))</f>
        <v/>
      </c>
      <c r="K813" s="56">
        <f>IF(B813="","",DATE(YEAR(B813),MONTH(B813),1))</f>
        <v/>
      </c>
      <c r="L813" s="50" t="n"/>
      <c r="M813" s="57" t="n"/>
      <c r="N813" s="50" t="n"/>
    </row>
    <row r="814">
      <c r="B814" s="49" t="n"/>
      <c r="C814" s="50" t="n"/>
      <c r="D814" s="50" t="n"/>
      <c r="E814" s="50" t="n"/>
      <c r="F814" s="51" t="n"/>
      <c r="G814" s="52" t="n"/>
      <c r="H814" s="53" t="n"/>
      <c r="I814" s="54">
        <f>IF(OR(G814="",G814=0),"",H814/G814)</f>
        <v/>
      </c>
      <c r="J814" s="55">
        <f>IF(E814="","",IFERROR(VLOOKUP(E814,Listas!$A$2:$B$12,2,FALSE),""))</f>
        <v/>
      </c>
      <c r="K814" s="56">
        <f>IF(B814="","",DATE(YEAR(B814),MONTH(B814),1))</f>
        <v/>
      </c>
      <c r="L814" s="50" t="n"/>
      <c r="M814" s="57" t="n"/>
      <c r="N814" s="50" t="n"/>
    </row>
    <row r="815">
      <c r="B815" s="49" t="n"/>
      <c r="C815" s="50" t="n"/>
      <c r="D815" s="50" t="n"/>
      <c r="E815" s="50" t="n"/>
      <c r="F815" s="51" t="n"/>
      <c r="G815" s="52" t="n"/>
      <c r="H815" s="53" t="n"/>
      <c r="I815" s="54">
        <f>IF(OR(G815="",G815=0),"",H815/G815)</f>
        <v/>
      </c>
      <c r="J815" s="55">
        <f>IF(E815="","",IFERROR(VLOOKUP(E815,Listas!$A$2:$B$12,2,FALSE),""))</f>
        <v/>
      </c>
      <c r="K815" s="56">
        <f>IF(B815="","",DATE(YEAR(B815),MONTH(B815),1))</f>
        <v/>
      </c>
      <c r="L815" s="50" t="n"/>
      <c r="M815" s="57" t="n"/>
      <c r="N815" s="50" t="n"/>
    </row>
    <row r="816">
      <c r="B816" s="49" t="n"/>
      <c r="C816" s="50" t="n"/>
      <c r="D816" s="50" t="n"/>
      <c r="E816" s="50" t="n"/>
      <c r="F816" s="51" t="n"/>
      <c r="G816" s="52" t="n"/>
      <c r="H816" s="53" t="n"/>
      <c r="I816" s="54">
        <f>IF(OR(G816="",G816=0),"",H816/G816)</f>
        <v/>
      </c>
      <c r="J816" s="55">
        <f>IF(E816="","",IFERROR(VLOOKUP(E816,Listas!$A$2:$B$12,2,FALSE),""))</f>
        <v/>
      </c>
      <c r="K816" s="56">
        <f>IF(B816="","",DATE(YEAR(B816),MONTH(B816),1))</f>
        <v/>
      </c>
      <c r="L816" s="50" t="n"/>
      <c r="M816" s="57" t="n"/>
      <c r="N816" s="50" t="n"/>
    </row>
    <row r="817">
      <c r="B817" s="49" t="n"/>
      <c r="C817" s="50" t="n"/>
      <c r="D817" s="50" t="n"/>
      <c r="E817" s="50" t="n"/>
      <c r="F817" s="51" t="n"/>
      <c r="G817" s="52" t="n"/>
      <c r="H817" s="53" t="n"/>
      <c r="I817" s="54">
        <f>IF(OR(G817="",G817=0),"",H817/G817)</f>
        <v/>
      </c>
      <c r="J817" s="55">
        <f>IF(E817="","",IFERROR(VLOOKUP(E817,Listas!$A$2:$B$12,2,FALSE),""))</f>
        <v/>
      </c>
      <c r="K817" s="56">
        <f>IF(B817="","",DATE(YEAR(B817),MONTH(B817),1))</f>
        <v/>
      </c>
      <c r="L817" s="50" t="n"/>
      <c r="M817" s="57" t="n"/>
      <c r="N817" s="50" t="n"/>
    </row>
    <row r="818">
      <c r="B818" s="49" t="n"/>
      <c r="C818" s="50" t="n"/>
      <c r="D818" s="50" t="n"/>
      <c r="E818" s="50" t="n"/>
      <c r="F818" s="51" t="n"/>
      <c r="G818" s="52" t="n"/>
      <c r="H818" s="53" t="n"/>
      <c r="I818" s="54">
        <f>IF(OR(G818="",G818=0),"",H818/G818)</f>
        <v/>
      </c>
      <c r="J818" s="55">
        <f>IF(E818="","",IFERROR(VLOOKUP(E818,Listas!$A$2:$B$12,2,FALSE),""))</f>
        <v/>
      </c>
      <c r="K818" s="56">
        <f>IF(B818="","",DATE(YEAR(B818),MONTH(B818),1))</f>
        <v/>
      </c>
      <c r="L818" s="50" t="n"/>
      <c r="M818" s="57" t="n"/>
      <c r="N818" s="50" t="n"/>
    </row>
    <row r="819">
      <c r="B819" s="49" t="n"/>
      <c r="C819" s="50" t="n"/>
      <c r="D819" s="50" t="n"/>
      <c r="E819" s="50" t="n"/>
      <c r="F819" s="51" t="n"/>
      <c r="G819" s="52" t="n"/>
      <c r="H819" s="53" t="n"/>
      <c r="I819" s="54">
        <f>IF(OR(G819="",G819=0),"",H819/G819)</f>
        <v/>
      </c>
      <c r="J819" s="55">
        <f>IF(E819="","",IFERROR(VLOOKUP(E819,Listas!$A$2:$B$12,2,FALSE),""))</f>
        <v/>
      </c>
      <c r="K819" s="56">
        <f>IF(B819="","",DATE(YEAR(B819),MONTH(B819),1))</f>
        <v/>
      </c>
      <c r="L819" s="50" t="n"/>
      <c r="M819" s="57" t="n"/>
      <c r="N819" s="50" t="n"/>
    </row>
    <row r="820">
      <c r="B820" s="49" t="n"/>
      <c r="C820" s="50" t="n"/>
      <c r="D820" s="50" t="n"/>
      <c r="E820" s="50" t="n"/>
      <c r="F820" s="51" t="n"/>
      <c r="G820" s="52" t="n"/>
      <c r="H820" s="53" t="n"/>
      <c r="I820" s="54">
        <f>IF(OR(G820="",G820=0),"",H820/G820)</f>
        <v/>
      </c>
      <c r="J820" s="55">
        <f>IF(E820="","",IFERROR(VLOOKUP(E820,Listas!$A$2:$B$12,2,FALSE),""))</f>
        <v/>
      </c>
      <c r="K820" s="56">
        <f>IF(B820="","",DATE(YEAR(B820),MONTH(B820),1))</f>
        <v/>
      </c>
      <c r="L820" s="50" t="n"/>
      <c r="M820" s="57" t="n"/>
      <c r="N820" s="50" t="n"/>
    </row>
    <row r="821">
      <c r="B821" s="49" t="n"/>
      <c r="C821" s="50" t="n"/>
      <c r="D821" s="50" t="n"/>
      <c r="E821" s="50" t="n"/>
      <c r="F821" s="51" t="n"/>
      <c r="G821" s="52" t="n"/>
      <c r="H821" s="53" t="n"/>
      <c r="I821" s="54">
        <f>IF(OR(G821="",G821=0),"",H821/G821)</f>
        <v/>
      </c>
      <c r="J821" s="55">
        <f>IF(E821="","",IFERROR(VLOOKUP(E821,Listas!$A$2:$B$12,2,FALSE),""))</f>
        <v/>
      </c>
      <c r="K821" s="56">
        <f>IF(B821="","",DATE(YEAR(B821),MONTH(B821),1))</f>
        <v/>
      </c>
      <c r="L821" s="50" t="n"/>
      <c r="M821" s="57" t="n"/>
      <c r="N821" s="50" t="n"/>
    </row>
    <row r="822">
      <c r="B822" s="49" t="n"/>
      <c r="C822" s="50" t="n"/>
      <c r="D822" s="50" t="n"/>
      <c r="E822" s="50" t="n"/>
      <c r="F822" s="51" t="n"/>
      <c r="G822" s="52" t="n"/>
      <c r="H822" s="53" t="n"/>
      <c r="I822" s="54">
        <f>IF(OR(G822="",G822=0),"",H822/G822)</f>
        <v/>
      </c>
      <c r="J822" s="55">
        <f>IF(E822="","",IFERROR(VLOOKUP(E822,Listas!$A$2:$B$12,2,FALSE),""))</f>
        <v/>
      </c>
      <c r="K822" s="56">
        <f>IF(B822="","",DATE(YEAR(B822),MONTH(B822),1))</f>
        <v/>
      </c>
      <c r="L822" s="50" t="n"/>
      <c r="M822" s="57" t="n"/>
      <c r="N822" s="50" t="n"/>
    </row>
    <row r="823">
      <c r="B823" s="49" t="n"/>
      <c r="C823" s="50" t="n"/>
      <c r="D823" s="50" t="n"/>
      <c r="E823" s="50" t="n"/>
      <c r="F823" s="51" t="n"/>
      <c r="G823" s="52" t="n"/>
      <c r="H823" s="53" t="n"/>
      <c r="I823" s="54">
        <f>IF(OR(G823="",G823=0),"",H823/G823)</f>
        <v/>
      </c>
      <c r="J823" s="55">
        <f>IF(E823="","",IFERROR(VLOOKUP(E823,Listas!$A$2:$B$12,2,FALSE),""))</f>
        <v/>
      </c>
      <c r="K823" s="56">
        <f>IF(B823="","",DATE(YEAR(B823),MONTH(B823),1))</f>
        <v/>
      </c>
      <c r="L823" s="50" t="n"/>
      <c r="M823" s="57" t="n"/>
      <c r="N823" s="50" t="n"/>
    </row>
    <row r="824">
      <c r="B824" s="49" t="n"/>
      <c r="C824" s="50" t="n"/>
      <c r="D824" s="50" t="n"/>
      <c r="E824" s="50" t="n"/>
      <c r="F824" s="51" t="n"/>
      <c r="G824" s="52" t="n"/>
      <c r="H824" s="53" t="n"/>
      <c r="I824" s="54">
        <f>IF(OR(G824="",G824=0),"",H824/G824)</f>
        <v/>
      </c>
      <c r="J824" s="55">
        <f>IF(E824="","",IFERROR(VLOOKUP(E824,Listas!$A$2:$B$12,2,FALSE),""))</f>
        <v/>
      </c>
      <c r="K824" s="56">
        <f>IF(B824="","",DATE(YEAR(B824),MONTH(B824),1))</f>
        <v/>
      </c>
      <c r="L824" s="50" t="n"/>
      <c r="M824" s="57" t="n"/>
      <c r="N824" s="50" t="n"/>
    </row>
    <row r="825">
      <c r="B825" s="49" t="n"/>
      <c r="C825" s="50" t="n"/>
      <c r="D825" s="50" t="n"/>
      <c r="E825" s="50" t="n"/>
      <c r="F825" s="51" t="n"/>
      <c r="G825" s="52" t="n"/>
      <c r="H825" s="53" t="n"/>
      <c r="I825" s="54">
        <f>IF(OR(G825="",G825=0),"",H825/G825)</f>
        <v/>
      </c>
      <c r="J825" s="55">
        <f>IF(E825="","",IFERROR(VLOOKUP(E825,Listas!$A$2:$B$12,2,FALSE),""))</f>
        <v/>
      </c>
      <c r="K825" s="56">
        <f>IF(B825="","",DATE(YEAR(B825),MONTH(B825),1))</f>
        <v/>
      </c>
      <c r="L825" s="50" t="n"/>
      <c r="M825" s="57" t="n"/>
      <c r="N825" s="50" t="n"/>
    </row>
    <row r="826">
      <c r="B826" s="49" t="n"/>
      <c r="C826" s="50" t="n"/>
      <c r="D826" s="50" t="n"/>
      <c r="E826" s="50" t="n"/>
      <c r="F826" s="51" t="n"/>
      <c r="G826" s="52" t="n"/>
      <c r="H826" s="53" t="n"/>
      <c r="I826" s="54">
        <f>IF(OR(G826="",G826=0),"",H826/G826)</f>
        <v/>
      </c>
      <c r="J826" s="55">
        <f>IF(E826="","",IFERROR(VLOOKUP(E826,Listas!$A$2:$B$12,2,FALSE),""))</f>
        <v/>
      </c>
      <c r="K826" s="56">
        <f>IF(B826="","",DATE(YEAR(B826),MONTH(B826),1))</f>
        <v/>
      </c>
      <c r="L826" s="50" t="n"/>
      <c r="M826" s="57" t="n"/>
      <c r="N826" s="50" t="n"/>
    </row>
    <row r="827">
      <c r="B827" s="49" t="n"/>
      <c r="C827" s="50" t="n"/>
      <c r="D827" s="50" t="n"/>
      <c r="E827" s="50" t="n"/>
      <c r="F827" s="51" t="n"/>
      <c r="G827" s="52" t="n"/>
      <c r="H827" s="53" t="n"/>
      <c r="I827" s="54">
        <f>IF(OR(G827="",G827=0),"",H827/G827)</f>
        <v/>
      </c>
      <c r="J827" s="55">
        <f>IF(E827="","",IFERROR(VLOOKUP(E827,Listas!$A$2:$B$12,2,FALSE),""))</f>
        <v/>
      </c>
      <c r="K827" s="56">
        <f>IF(B827="","",DATE(YEAR(B827),MONTH(B827),1))</f>
        <v/>
      </c>
      <c r="L827" s="50" t="n"/>
      <c r="M827" s="57" t="n"/>
      <c r="N827" s="50" t="n"/>
    </row>
    <row r="828">
      <c r="B828" s="49" t="n"/>
      <c r="C828" s="50" t="n"/>
      <c r="D828" s="50" t="n"/>
      <c r="E828" s="50" t="n"/>
      <c r="F828" s="51" t="n"/>
      <c r="G828" s="52" t="n"/>
      <c r="H828" s="53" t="n"/>
      <c r="I828" s="54">
        <f>IF(OR(G828="",G828=0),"",H828/G828)</f>
        <v/>
      </c>
      <c r="J828" s="55">
        <f>IF(E828="","",IFERROR(VLOOKUP(E828,Listas!$A$2:$B$12,2,FALSE),""))</f>
        <v/>
      </c>
      <c r="K828" s="56">
        <f>IF(B828="","",DATE(YEAR(B828),MONTH(B828),1))</f>
        <v/>
      </c>
      <c r="L828" s="50" t="n"/>
      <c r="M828" s="57" t="n"/>
      <c r="N828" s="50" t="n"/>
    </row>
    <row r="829">
      <c r="B829" s="49" t="n"/>
      <c r="C829" s="50" t="n"/>
      <c r="D829" s="50" t="n"/>
      <c r="E829" s="50" t="n"/>
      <c r="F829" s="51" t="n"/>
      <c r="G829" s="52" t="n"/>
      <c r="H829" s="53" t="n"/>
      <c r="I829" s="54">
        <f>IF(OR(G829="",G829=0),"",H829/G829)</f>
        <v/>
      </c>
      <c r="J829" s="55">
        <f>IF(E829="","",IFERROR(VLOOKUP(E829,Listas!$A$2:$B$12,2,FALSE),""))</f>
        <v/>
      </c>
      <c r="K829" s="56">
        <f>IF(B829="","",DATE(YEAR(B829),MONTH(B829),1))</f>
        <v/>
      </c>
      <c r="L829" s="50" t="n"/>
      <c r="M829" s="57" t="n"/>
      <c r="N829" s="50" t="n"/>
    </row>
    <row r="830">
      <c r="B830" s="49" t="n"/>
      <c r="C830" s="50" t="n"/>
      <c r="D830" s="50" t="n"/>
      <c r="E830" s="50" t="n"/>
      <c r="F830" s="51" t="n"/>
      <c r="G830" s="52" t="n"/>
      <c r="H830" s="53" t="n"/>
      <c r="I830" s="54">
        <f>IF(OR(G830="",G830=0),"",H830/G830)</f>
        <v/>
      </c>
      <c r="J830" s="55">
        <f>IF(E830="","",IFERROR(VLOOKUP(E830,Listas!$A$2:$B$12,2,FALSE),""))</f>
        <v/>
      </c>
      <c r="K830" s="56">
        <f>IF(B830="","",DATE(YEAR(B830),MONTH(B830),1))</f>
        <v/>
      </c>
      <c r="L830" s="50" t="n"/>
      <c r="M830" s="57" t="n"/>
      <c r="N830" s="50" t="n"/>
    </row>
    <row r="831">
      <c r="B831" s="49" t="n"/>
      <c r="C831" s="50" t="n"/>
      <c r="D831" s="50" t="n"/>
      <c r="E831" s="50" t="n"/>
      <c r="F831" s="51" t="n"/>
      <c r="G831" s="52" t="n"/>
      <c r="H831" s="53" t="n"/>
      <c r="I831" s="54">
        <f>IF(OR(G831="",G831=0),"",H831/G831)</f>
        <v/>
      </c>
      <c r="J831" s="55">
        <f>IF(E831="","",IFERROR(VLOOKUP(E831,Listas!$A$2:$B$12,2,FALSE),""))</f>
        <v/>
      </c>
      <c r="K831" s="56">
        <f>IF(B831="","",DATE(YEAR(B831),MONTH(B831),1))</f>
        <v/>
      </c>
      <c r="L831" s="50" t="n"/>
      <c r="M831" s="57" t="n"/>
      <c r="N831" s="50" t="n"/>
    </row>
    <row r="832">
      <c r="B832" s="49" t="n"/>
      <c r="C832" s="50" t="n"/>
      <c r="D832" s="50" t="n"/>
      <c r="E832" s="50" t="n"/>
      <c r="F832" s="51" t="n"/>
      <c r="G832" s="52" t="n"/>
      <c r="H832" s="53" t="n"/>
      <c r="I832" s="54">
        <f>IF(OR(G832="",G832=0),"",H832/G832)</f>
        <v/>
      </c>
      <c r="J832" s="55">
        <f>IF(E832="","",IFERROR(VLOOKUP(E832,Listas!$A$2:$B$12,2,FALSE),""))</f>
        <v/>
      </c>
      <c r="K832" s="56">
        <f>IF(B832="","",DATE(YEAR(B832),MONTH(B832),1))</f>
        <v/>
      </c>
      <c r="L832" s="50" t="n"/>
      <c r="M832" s="57" t="n"/>
      <c r="N832" s="50" t="n"/>
    </row>
    <row r="833">
      <c r="B833" s="49" t="n"/>
      <c r="C833" s="50" t="n"/>
      <c r="D833" s="50" t="n"/>
      <c r="E833" s="50" t="n"/>
      <c r="F833" s="51" t="n"/>
      <c r="G833" s="52" t="n"/>
      <c r="H833" s="53" t="n"/>
      <c r="I833" s="54">
        <f>IF(OR(G833="",G833=0),"",H833/G833)</f>
        <v/>
      </c>
      <c r="J833" s="55">
        <f>IF(E833="","",IFERROR(VLOOKUP(E833,Listas!$A$2:$B$12,2,FALSE),""))</f>
        <v/>
      </c>
      <c r="K833" s="56">
        <f>IF(B833="","",DATE(YEAR(B833),MONTH(B833),1))</f>
        <v/>
      </c>
      <c r="L833" s="50" t="n"/>
      <c r="M833" s="57" t="n"/>
      <c r="N833" s="50" t="n"/>
    </row>
    <row r="834">
      <c r="B834" s="49" t="n"/>
      <c r="C834" s="50" t="n"/>
      <c r="D834" s="50" t="n"/>
      <c r="E834" s="50" t="n"/>
      <c r="F834" s="51" t="n"/>
      <c r="G834" s="52" t="n"/>
      <c r="H834" s="53" t="n"/>
      <c r="I834" s="54">
        <f>IF(OR(G834="",G834=0),"",H834/G834)</f>
        <v/>
      </c>
      <c r="J834" s="55">
        <f>IF(E834="","",IFERROR(VLOOKUP(E834,Listas!$A$2:$B$12,2,FALSE),""))</f>
        <v/>
      </c>
      <c r="K834" s="56">
        <f>IF(B834="","",DATE(YEAR(B834),MONTH(B834),1))</f>
        <v/>
      </c>
      <c r="L834" s="50" t="n"/>
      <c r="M834" s="57" t="n"/>
      <c r="N834" s="50" t="n"/>
    </row>
    <row r="835">
      <c r="B835" s="49" t="n"/>
      <c r="C835" s="50" t="n"/>
      <c r="D835" s="50" t="n"/>
      <c r="E835" s="50" t="n"/>
      <c r="F835" s="51" t="n"/>
      <c r="G835" s="52" t="n"/>
      <c r="H835" s="53" t="n"/>
      <c r="I835" s="54">
        <f>IF(OR(G835="",G835=0),"",H835/G835)</f>
        <v/>
      </c>
      <c r="J835" s="55">
        <f>IF(E835="","",IFERROR(VLOOKUP(E835,Listas!$A$2:$B$12,2,FALSE),""))</f>
        <v/>
      </c>
      <c r="K835" s="56">
        <f>IF(B835="","",DATE(YEAR(B835),MONTH(B835),1))</f>
        <v/>
      </c>
      <c r="L835" s="50" t="n"/>
      <c r="M835" s="57" t="n"/>
      <c r="N835" s="50" t="n"/>
    </row>
    <row r="836">
      <c r="B836" s="49" t="n"/>
      <c r="C836" s="50" t="n"/>
      <c r="D836" s="50" t="n"/>
      <c r="E836" s="50" t="n"/>
      <c r="F836" s="51" t="n"/>
      <c r="G836" s="52" t="n"/>
      <c r="H836" s="53" t="n"/>
      <c r="I836" s="54">
        <f>IF(OR(G836="",G836=0),"",H836/G836)</f>
        <v/>
      </c>
      <c r="J836" s="55">
        <f>IF(E836="","",IFERROR(VLOOKUP(E836,Listas!$A$2:$B$12,2,FALSE),""))</f>
        <v/>
      </c>
      <c r="K836" s="56">
        <f>IF(B836="","",DATE(YEAR(B836),MONTH(B836),1))</f>
        <v/>
      </c>
      <c r="L836" s="50" t="n"/>
      <c r="M836" s="57" t="n"/>
      <c r="N836" s="50" t="n"/>
    </row>
    <row r="837">
      <c r="B837" s="49" t="n"/>
      <c r="C837" s="50" t="n"/>
      <c r="D837" s="50" t="n"/>
      <c r="E837" s="50" t="n"/>
      <c r="F837" s="51" t="n"/>
      <c r="G837" s="52" t="n"/>
      <c r="H837" s="53" t="n"/>
      <c r="I837" s="54">
        <f>IF(OR(G837="",G837=0),"",H837/G837)</f>
        <v/>
      </c>
      <c r="J837" s="55">
        <f>IF(E837="","",IFERROR(VLOOKUP(E837,Listas!$A$2:$B$12,2,FALSE),""))</f>
        <v/>
      </c>
      <c r="K837" s="56">
        <f>IF(B837="","",DATE(YEAR(B837),MONTH(B837),1))</f>
        <v/>
      </c>
      <c r="L837" s="50" t="n"/>
      <c r="M837" s="57" t="n"/>
      <c r="N837" s="50" t="n"/>
    </row>
    <row r="838">
      <c r="B838" s="49" t="n"/>
      <c r="C838" s="50" t="n"/>
      <c r="D838" s="50" t="n"/>
      <c r="E838" s="50" t="n"/>
      <c r="F838" s="51" t="n"/>
      <c r="G838" s="52" t="n"/>
      <c r="H838" s="53" t="n"/>
      <c r="I838" s="54">
        <f>IF(OR(G838="",G838=0),"",H838/G838)</f>
        <v/>
      </c>
      <c r="J838" s="55">
        <f>IF(E838="","",IFERROR(VLOOKUP(E838,Listas!$A$2:$B$12,2,FALSE),""))</f>
        <v/>
      </c>
      <c r="K838" s="56">
        <f>IF(B838="","",DATE(YEAR(B838),MONTH(B838),1))</f>
        <v/>
      </c>
      <c r="L838" s="50" t="n"/>
      <c r="M838" s="57" t="n"/>
      <c r="N838" s="50" t="n"/>
    </row>
    <row r="839">
      <c r="B839" s="49" t="n"/>
      <c r="C839" s="50" t="n"/>
      <c r="D839" s="50" t="n"/>
      <c r="E839" s="50" t="n"/>
      <c r="F839" s="51" t="n"/>
      <c r="G839" s="52" t="n"/>
      <c r="H839" s="53" t="n"/>
      <c r="I839" s="54">
        <f>IF(OR(G839="",G839=0),"",H839/G839)</f>
        <v/>
      </c>
      <c r="J839" s="55">
        <f>IF(E839="","",IFERROR(VLOOKUP(E839,Listas!$A$2:$B$12,2,FALSE),""))</f>
        <v/>
      </c>
      <c r="K839" s="56">
        <f>IF(B839="","",DATE(YEAR(B839),MONTH(B839),1))</f>
        <v/>
      </c>
      <c r="L839" s="50" t="n"/>
      <c r="M839" s="57" t="n"/>
      <c r="N839" s="50" t="n"/>
    </row>
    <row r="840">
      <c r="B840" s="49" t="n"/>
      <c r="C840" s="50" t="n"/>
      <c r="D840" s="50" t="n"/>
      <c r="E840" s="50" t="n"/>
      <c r="F840" s="51" t="n"/>
      <c r="G840" s="52" t="n"/>
      <c r="H840" s="53" t="n"/>
      <c r="I840" s="54">
        <f>IF(OR(G840="",G840=0),"",H840/G840)</f>
        <v/>
      </c>
      <c r="J840" s="55">
        <f>IF(E840="","",IFERROR(VLOOKUP(E840,Listas!$A$2:$B$12,2,FALSE),""))</f>
        <v/>
      </c>
      <c r="K840" s="56">
        <f>IF(B840="","",DATE(YEAR(B840),MONTH(B840),1))</f>
        <v/>
      </c>
      <c r="L840" s="50" t="n"/>
      <c r="M840" s="57" t="n"/>
      <c r="N840" s="50" t="n"/>
    </row>
    <row r="841">
      <c r="B841" s="49" t="n"/>
      <c r="C841" s="50" t="n"/>
      <c r="D841" s="50" t="n"/>
      <c r="E841" s="50" t="n"/>
      <c r="F841" s="51" t="n"/>
      <c r="G841" s="52" t="n"/>
      <c r="H841" s="53" t="n"/>
      <c r="I841" s="54">
        <f>IF(OR(G841="",G841=0),"",H841/G841)</f>
        <v/>
      </c>
      <c r="J841" s="55">
        <f>IF(E841="","",IFERROR(VLOOKUP(E841,Listas!$A$2:$B$12,2,FALSE),""))</f>
        <v/>
      </c>
      <c r="K841" s="56">
        <f>IF(B841="","",DATE(YEAR(B841),MONTH(B841),1))</f>
        <v/>
      </c>
      <c r="L841" s="50" t="n"/>
      <c r="M841" s="57" t="n"/>
      <c r="N841" s="50" t="n"/>
    </row>
    <row r="842">
      <c r="B842" s="49" t="n"/>
      <c r="C842" s="50" t="n"/>
      <c r="D842" s="50" t="n"/>
      <c r="E842" s="50" t="n"/>
      <c r="F842" s="51" t="n"/>
      <c r="G842" s="52" t="n"/>
      <c r="H842" s="53" t="n"/>
      <c r="I842" s="54">
        <f>IF(OR(G842="",G842=0),"",H842/G842)</f>
        <v/>
      </c>
      <c r="J842" s="55">
        <f>IF(E842="","",IFERROR(VLOOKUP(E842,Listas!$A$2:$B$12,2,FALSE),""))</f>
        <v/>
      </c>
      <c r="K842" s="56">
        <f>IF(B842="","",DATE(YEAR(B842),MONTH(B842),1))</f>
        <v/>
      </c>
      <c r="L842" s="50" t="n"/>
      <c r="M842" s="57" t="n"/>
      <c r="N842" s="50" t="n"/>
    </row>
    <row r="843">
      <c r="B843" s="49" t="n"/>
      <c r="C843" s="50" t="n"/>
      <c r="D843" s="50" t="n"/>
      <c r="E843" s="50" t="n"/>
      <c r="F843" s="51" t="n"/>
      <c r="G843" s="52" t="n"/>
      <c r="H843" s="53" t="n"/>
      <c r="I843" s="54">
        <f>IF(OR(G843="",G843=0),"",H843/G843)</f>
        <v/>
      </c>
      <c r="J843" s="55">
        <f>IF(E843="","",IFERROR(VLOOKUP(E843,Listas!$A$2:$B$12,2,FALSE),""))</f>
        <v/>
      </c>
      <c r="K843" s="56">
        <f>IF(B843="","",DATE(YEAR(B843),MONTH(B843),1))</f>
        <v/>
      </c>
      <c r="L843" s="50" t="n"/>
      <c r="M843" s="57" t="n"/>
      <c r="N843" s="50" t="n"/>
    </row>
    <row r="844">
      <c r="B844" s="49" t="n"/>
      <c r="C844" s="50" t="n"/>
      <c r="D844" s="50" t="n"/>
      <c r="E844" s="50" t="n"/>
      <c r="F844" s="51" t="n"/>
      <c r="G844" s="52" t="n"/>
      <c r="H844" s="53" t="n"/>
      <c r="I844" s="54">
        <f>IF(OR(G844="",G844=0),"",H844/G844)</f>
        <v/>
      </c>
      <c r="J844" s="55">
        <f>IF(E844="","",IFERROR(VLOOKUP(E844,Listas!$A$2:$B$12,2,FALSE),""))</f>
        <v/>
      </c>
      <c r="K844" s="56">
        <f>IF(B844="","",DATE(YEAR(B844),MONTH(B844),1))</f>
        <v/>
      </c>
      <c r="L844" s="50" t="n"/>
      <c r="M844" s="57" t="n"/>
      <c r="N844" s="50" t="n"/>
    </row>
    <row r="845">
      <c r="B845" s="49" t="n"/>
      <c r="C845" s="50" t="n"/>
      <c r="D845" s="50" t="n"/>
      <c r="E845" s="50" t="n"/>
      <c r="F845" s="51" t="n"/>
      <c r="G845" s="52" t="n"/>
      <c r="H845" s="53" t="n"/>
      <c r="I845" s="54">
        <f>IF(OR(G845="",G845=0),"",H845/G845)</f>
        <v/>
      </c>
      <c r="J845" s="55">
        <f>IF(E845="","",IFERROR(VLOOKUP(E845,Listas!$A$2:$B$12,2,FALSE),""))</f>
        <v/>
      </c>
      <c r="K845" s="56">
        <f>IF(B845="","",DATE(YEAR(B845),MONTH(B845),1))</f>
        <v/>
      </c>
      <c r="L845" s="50" t="n"/>
      <c r="M845" s="57" t="n"/>
      <c r="N845" s="50" t="n"/>
    </row>
    <row r="846">
      <c r="B846" s="49" t="n"/>
      <c r="C846" s="50" t="n"/>
      <c r="D846" s="50" t="n"/>
      <c r="E846" s="50" t="n"/>
      <c r="F846" s="51" t="n"/>
      <c r="G846" s="52" t="n"/>
      <c r="H846" s="53" t="n"/>
      <c r="I846" s="54">
        <f>IF(OR(G846="",G846=0),"",H846/G846)</f>
        <v/>
      </c>
      <c r="J846" s="55">
        <f>IF(E846="","",IFERROR(VLOOKUP(E846,Listas!$A$2:$B$12,2,FALSE),""))</f>
        <v/>
      </c>
      <c r="K846" s="56">
        <f>IF(B846="","",DATE(YEAR(B846),MONTH(B846),1))</f>
        <v/>
      </c>
      <c r="L846" s="50" t="n"/>
      <c r="M846" s="57" t="n"/>
      <c r="N846" s="50" t="n"/>
    </row>
    <row r="847">
      <c r="B847" s="49" t="n"/>
      <c r="C847" s="50" t="n"/>
      <c r="D847" s="50" t="n"/>
      <c r="E847" s="50" t="n"/>
      <c r="F847" s="51" t="n"/>
      <c r="G847" s="52" t="n"/>
      <c r="H847" s="53" t="n"/>
      <c r="I847" s="54">
        <f>IF(OR(G847="",G847=0),"",H847/G847)</f>
        <v/>
      </c>
      <c r="J847" s="55">
        <f>IF(E847="","",IFERROR(VLOOKUP(E847,Listas!$A$2:$B$12,2,FALSE),""))</f>
        <v/>
      </c>
      <c r="K847" s="56">
        <f>IF(B847="","",DATE(YEAR(B847),MONTH(B847),1))</f>
        <v/>
      </c>
      <c r="L847" s="50" t="n"/>
      <c r="M847" s="57" t="n"/>
      <c r="N847" s="50" t="n"/>
    </row>
    <row r="848">
      <c r="B848" s="49" t="n"/>
      <c r="C848" s="50" t="n"/>
      <c r="D848" s="50" t="n"/>
      <c r="E848" s="50" t="n"/>
      <c r="F848" s="51" t="n"/>
      <c r="G848" s="52" t="n"/>
      <c r="H848" s="53" t="n"/>
      <c r="I848" s="54">
        <f>IF(OR(G848="",G848=0),"",H848/G848)</f>
        <v/>
      </c>
      <c r="J848" s="55">
        <f>IF(E848="","",IFERROR(VLOOKUP(E848,Listas!$A$2:$B$12,2,FALSE),""))</f>
        <v/>
      </c>
      <c r="K848" s="56">
        <f>IF(B848="","",DATE(YEAR(B848),MONTH(B848),1))</f>
        <v/>
      </c>
      <c r="L848" s="50" t="n"/>
      <c r="M848" s="57" t="n"/>
      <c r="N848" s="50" t="n"/>
    </row>
    <row r="849">
      <c r="B849" s="49" t="n"/>
      <c r="C849" s="50" t="n"/>
      <c r="D849" s="50" t="n"/>
      <c r="E849" s="50" t="n"/>
      <c r="F849" s="51" t="n"/>
      <c r="G849" s="52" t="n"/>
      <c r="H849" s="53" t="n"/>
      <c r="I849" s="54">
        <f>IF(OR(G849="",G849=0),"",H849/G849)</f>
        <v/>
      </c>
      <c r="J849" s="55">
        <f>IF(E849="","",IFERROR(VLOOKUP(E849,Listas!$A$2:$B$12,2,FALSE),""))</f>
        <v/>
      </c>
      <c r="K849" s="56">
        <f>IF(B849="","",DATE(YEAR(B849),MONTH(B849),1))</f>
        <v/>
      </c>
      <c r="L849" s="50" t="n"/>
      <c r="M849" s="57" t="n"/>
      <c r="N849" s="50" t="n"/>
    </row>
    <row r="850">
      <c r="B850" s="49" t="n"/>
      <c r="C850" s="50" t="n"/>
      <c r="D850" s="50" t="n"/>
      <c r="E850" s="50" t="n"/>
      <c r="F850" s="51" t="n"/>
      <c r="G850" s="52" t="n"/>
      <c r="H850" s="53" t="n"/>
      <c r="I850" s="54">
        <f>IF(OR(G850="",G850=0),"",H850/G850)</f>
        <v/>
      </c>
      <c r="J850" s="55">
        <f>IF(E850="","",IFERROR(VLOOKUP(E850,Listas!$A$2:$B$12,2,FALSE),""))</f>
        <v/>
      </c>
      <c r="K850" s="56">
        <f>IF(B850="","",DATE(YEAR(B850),MONTH(B850),1))</f>
        <v/>
      </c>
      <c r="L850" s="50" t="n"/>
      <c r="M850" s="57" t="n"/>
      <c r="N850" s="50" t="n"/>
    </row>
    <row r="851">
      <c r="B851" s="49" t="n"/>
      <c r="C851" s="50" t="n"/>
      <c r="D851" s="50" t="n"/>
      <c r="E851" s="50" t="n"/>
      <c r="F851" s="51" t="n"/>
      <c r="G851" s="52" t="n"/>
      <c r="H851" s="53" t="n"/>
      <c r="I851" s="54">
        <f>IF(OR(G851="",G851=0),"",H851/G851)</f>
        <v/>
      </c>
      <c r="J851" s="55">
        <f>IF(E851="","",IFERROR(VLOOKUP(E851,Listas!$A$2:$B$12,2,FALSE),""))</f>
        <v/>
      </c>
      <c r="K851" s="56">
        <f>IF(B851="","",DATE(YEAR(B851),MONTH(B851),1))</f>
        <v/>
      </c>
      <c r="L851" s="50" t="n"/>
      <c r="M851" s="57" t="n"/>
      <c r="N851" s="50" t="n"/>
    </row>
    <row r="852">
      <c r="B852" s="49" t="n"/>
      <c r="C852" s="50" t="n"/>
      <c r="D852" s="50" t="n"/>
      <c r="E852" s="50" t="n"/>
      <c r="F852" s="51" t="n"/>
      <c r="G852" s="52" t="n"/>
      <c r="H852" s="53" t="n"/>
      <c r="I852" s="54">
        <f>IF(OR(G852="",G852=0),"",H852/G852)</f>
        <v/>
      </c>
      <c r="J852" s="55">
        <f>IF(E852="","",IFERROR(VLOOKUP(E852,Listas!$A$2:$B$12,2,FALSE),""))</f>
        <v/>
      </c>
      <c r="K852" s="56">
        <f>IF(B852="","",DATE(YEAR(B852),MONTH(B852),1))</f>
        <v/>
      </c>
      <c r="L852" s="50" t="n"/>
      <c r="M852" s="57" t="n"/>
      <c r="N852" s="50" t="n"/>
    </row>
    <row r="853">
      <c r="B853" s="49" t="n"/>
      <c r="C853" s="50" t="n"/>
      <c r="D853" s="50" t="n"/>
      <c r="E853" s="50" t="n"/>
      <c r="F853" s="51" t="n"/>
      <c r="G853" s="52" t="n"/>
      <c r="H853" s="53" t="n"/>
      <c r="I853" s="54">
        <f>IF(OR(G853="",G853=0),"",H853/G853)</f>
        <v/>
      </c>
      <c r="J853" s="55">
        <f>IF(E853="","",IFERROR(VLOOKUP(E853,Listas!$A$2:$B$12,2,FALSE),""))</f>
        <v/>
      </c>
      <c r="K853" s="56">
        <f>IF(B853="","",DATE(YEAR(B853),MONTH(B853),1))</f>
        <v/>
      </c>
      <c r="L853" s="50" t="n"/>
      <c r="M853" s="57" t="n"/>
      <c r="N853" s="50" t="n"/>
    </row>
    <row r="854">
      <c r="B854" s="49" t="n"/>
      <c r="C854" s="50" t="n"/>
      <c r="D854" s="50" t="n"/>
      <c r="E854" s="50" t="n"/>
      <c r="F854" s="51" t="n"/>
      <c r="G854" s="52" t="n"/>
      <c r="H854" s="53" t="n"/>
      <c r="I854" s="54">
        <f>IF(OR(G854="",G854=0),"",H854/G854)</f>
        <v/>
      </c>
      <c r="J854" s="55">
        <f>IF(E854="","",IFERROR(VLOOKUP(E854,Listas!$A$2:$B$12,2,FALSE),""))</f>
        <v/>
      </c>
      <c r="K854" s="56">
        <f>IF(B854="","",DATE(YEAR(B854),MONTH(B854),1))</f>
        <v/>
      </c>
      <c r="L854" s="50" t="n"/>
      <c r="M854" s="57" t="n"/>
      <c r="N854" s="50" t="n"/>
    </row>
    <row r="855">
      <c r="B855" s="49" t="n"/>
      <c r="C855" s="50" t="n"/>
      <c r="D855" s="50" t="n"/>
      <c r="E855" s="50" t="n"/>
      <c r="F855" s="51" t="n"/>
      <c r="G855" s="52" t="n"/>
      <c r="H855" s="53" t="n"/>
      <c r="I855" s="54">
        <f>IF(OR(G855="",G855=0),"",H855/G855)</f>
        <v/>
      </c>
      <c r="J855" s="55">
        <f>IF(E855="","",IFERROR(VLOOKUP(E855,Listas!$A$2:$B$12,2,FALSE),""))</f>
        <v/>
      </c>
      <c r="K855" s="56">
        <f>IF(B855="","",DATE(YEAR(B855),MONTH(B855),1))</f>
        <v/>
      </c>
      <c r="L855" s="50" t="n"/>
      <c r="M855" s="57" t="n"/>
      <c r="N855" s="50" t="n"/>
    </row>
    <row r="856">
      <c r="B856" s="49" t="n"/>
      <c r="C856" s="50" t="n"/>
      <c r="D856" s="50" t="n"/>
      <c r="E856" s="50" t="n"/>
      <c r="F856" s="51" t="n"/>
      <c r="G856" s="52" t="n"/>
      <c r="H856" s="53" t="n"/>
      <c r="I856" s="54">
        <f>IF(OR(G856="",G856=0),"",H856/G856)</f>
        <v/>
      </c>
      <c r="J856" s="55">
        <f>IF(E856="","",IFERROR(VLOOKUP(E856,Listas!$A$2:$B$12,2,FALSE),""))</f>
        <v/>
      </c>
      <c r="K856" s="56">
        <f>IF(B856="","",DATE(YEAR(B856),MONTH(B856),1))</f>
        <v/>
      </c>
      <c r="L856" s="50" t="n"/>
      <c r="M856" s="57" t="n"/>
      <c r="N856" s="50" t="n"/>
    </row>
    <row r="857">
      <c r="B857" s="49" t="n"/>
      <c r="C857" s="50" t="n"/>
      <c r="D857" s="50" t="n"/>
      <c r="E857" s="50" t="n"/>
      <c r="F857" s="51" t="n"/>
      <c r="G857" s="52" t="n"/>
      <c r="H857" s="53" t="n"/>
      <c r="I857" s="54">
        <f>IF(OR(G857="",G857=0),"",H857/G857)</f>
        <v/>
      </c>
      <c r="J857" s="55">
        <f>IF(E857="","",IFERROR(VLOOKUP(E857,Listas!$A$2:$B$12,2,FALSE),""))</f>
        <v/>
      </c>
      <c r="K857" s="56">
        <f>IF(B857="","",DATE(YEAR(B857),MONTH(B857),1))</f>
        <v/>
      </c>
      <c r="L857" s="50" t="n"/>
      <c r="M857" s="57" t="n"/>
      <c r="N857" s="50" t="n"/>
    </row>
    <row r="858">
      <c r="B858" s="49" t="n"/>
      <c r="C858" s="50" t="n"/>
      <c r="D858" s="50" t="n"/>
      <c r="E858" s="50" t="n"/>
      <c r="F858" s="51" t="n"/>
      <c r="G858" s="52" t="n"/>
      <c r="H858" s="53" t="n"/>
      <c r="I858" s="54">
        <f>IF(OR(G858="",G858=0),"",H858/G858)</f>
        <v/>
      </c>
      <c r="J858" s="55">
        <f>IF(E858="","",IFERROR(VLOOKUP(E858,Listas!$A$2:$B$12,2,FALSE),""))</f>
        <v/>
      </c>
      <c r="K858" s="56">
        <f>IF(B858="","",DATE(YEAR(B858),MONTH(B858),1))</f>
        <v/>
      </c>
      <c r="L858" s="50" t="n"/>
      <c r="M858" s="57" t="n"/>
      <c r="N858" s="50" t="n"/>
    </row>
    <row r="859">
      <c r="B859" s="49" t="n"/>
      <c r="C859" s="50" t="n"/>
      <c r="D859" s="50" t="n"/>
      <c r="E859" s="50" t="n"/>
      <c r="F859" s="51" t="n"/>
      <c r="G859" s="52" t="n"/>
      <c r="H859" s="53" t="n"/>
      <c r="I859" s="54">
        <f>IF(OR(G859="",G859=0),"",H859/G859)</f>
        <v/>
      </c>
      <c r="J859" s="55">
        <f>IF(E859="","",IFERROR(VLOOKUP(E859,Listas!$A$2:$B$12,2,FALSE),""))</f>
        <v/>
      </c>
      <c r="K859" s="56">
        <f>IF(B859="","",DATE(YEAR(B859),MONTH(B859),1))</f>
        <v/>
      </c>
      <c r="L859" s="50" t="n"/>
      <c r="M859" s="57" t="n"/>
      <c r="N859" s="50" t="n"/>
    </row>
    <row r="860">
      <c r="B860" s="49" t="n"/>
      <c r="C860" s="50" t="n"/>
      <c r="D860" s="50" t="n"/>
      <c r="E860" s="50" t="n"/>
      <c r="F860" s="51" t="n"/>
      <c r="G860" s="52" t="n"/>
      <c r="H860" s="53" t="n"/>
      <c r="I860" s="54">
        <f>IF(OR(G860="",G860=0),"",H860/G860)</f>
        <v/>
      </c>
      <c r="J860" s="55">
        <f>IF(E860="","",IFERROR(VLOOKUP(E860,Listas!$A$2:$B$12,2,FALSE),""))</f>
        <v/>
      </c>
      <c r="K860" s="56">
        <f>IF(B860="","",DATE(YEAR(B860),MONTH(B860),1))</f>
        <v/>
      </c>
      <c r="L860" s="50" t="n"/>
      <c r="M860" s="57" t="n"/>
      <c r="N860" s="50" t="n"/>
    </row>
    <row r="861">
      <c r="B861" s="49" t="n"/>
      <c r="C861" s="50" t="n"/>
      <c r="D861" s="50" t="n"/>
      <c r="E861" s="50" t="n"/>
      <c r="F861" s="51" t="n"/>
      <c r="G861" s="52" t="n"/>
      <c r="H861" s="53" t="n"/>
      <c r="I861" s="54">
        <f>IF(OR(G861="",G861=0),"",H861/G861)</f>
        <v/>
      </c>
      <c r="J861" s="55">
        <f>IF(E861="","",IFERROR(VLOOKUP(E861,Listas!$A$2:$B$12,2,FALSE),""))</f>
        <v/>
      </c>
      <c r="K861" s="56">
        <f>IF(B861="","",DATE(YEAR(B861),MONTH(B861),1))</f>
        <v/>
      </c>
      <c r="L861" s="50" t="n"/>
      <c r="M861" s="57" t="n"/>
      <c r="N861" s="50" t="n"/>
    </row>
    <row r="862">
      <c r="B862" s="49" t="n"/>
      <c r="C862" s="50" t="n"/>
      <c r="D862" s="50" t="n"/>
      <c r="E862" s="50" t="n"/>
      <c r="F862" s="51" t="n"/>
      <c r="G862" s="52" t="n"/>
      <c r="H862" s="53" t="n"/>
      <c r="I862" s="54">
        <f>IF(OR(G862="",G862=0),"",H862/G862)</f>
        <v/>
      </c>
      <c r="J862" s="55">
        <f>IF(E862="","",IFERROR(VLOOKUP(E862,Listas!$A$2:$B$12,2,FALSE),""))</f>
        <v/>
      </c>
      <c r="K862" s="56">
        <f>IF(B862="","",DATE(YEAR(B862),MONTH(B862),1))</f>
        <v/>
      </c>
      <c r="L862" s="50" t="n"/>
      <c r="M862" s="57" t="n"/>
      <c r="N862" s="50" t="n"/>
    </row>
    <row r="863">
      <c r="B863" s="49" t="n"/>
      <c r="C863" s="50" t="n"/>
      <c r="D863" s="50" t="n"/>
      <c r="E863" s="50" t="n"/>
      <c r="F863" s="51" t="n"/>
      <c r="G863" s="52" t="n"/>
      <c r="H863" s="53" t="n"/>
      <c r="I863" s="54">
        <f>IF(OR(G863="",G863=0),"",H863/G863)</f>
        <v/>
      </c>
      <c r="J863" s="55">
        <f>IF(E863="","",IFERROR(VLOOKUP(E863,Listas!$A$2:$B$12,2,FALSE),""))</f>
        <v/>
      </c>
      <c r="K863" s="56">
        <f>IF(B863="","",DATE(YEAR(B863),MONTH(B863),1))</f>
        <v/>
      </c>
      <c r="L863" s="50" t="n"/>
      <c r="M863" s="57" t="n"/>
      <c r="N863" s="50" t="n"/>
    </row>
    <row r="864">
      <c r="B864" s="49" t="n"/>
      <c r="C864" s="50" t="n"/>
      <c r="D864" s="50" t="n"/>
      <c r="E864" s="50" t="n"/>
      <c r="F864" s="51" t="n"/>
      <c r="G864" s="52" t="n"/>
      <c r="H864" s="53" t="n"/>
      <c r="I864" s="54">
        <f>IF(OR(G864="",G864=0),"",H864/G864)</f>
        <v/>
      </c>
      <c r="J864" s="55">
        <f>IF(E864="","",IFERROR(VLOOKUP(E864,Listas!$A$2:$B$12,2,FALSE),""))</f>
        <v/>
      </c>
      <c r="K864" s="56">
        <f>IF(B864="","",DATE(YEAR(B864),MONTH(B864),1))</f>
        <v/>
      </c>
      <c r="L864" s="50" t="n"/>
      <c r="M864" s="57" t="n"/>
      <c r="N864" s="50" t="n"/>
    </row>
    <row r="865">
      <c r="B865" s="49" t="n"/>
      <c r="C865" s="50" t="n"/>
      <c r="D865" s="50" t="n"/>
      <c r="E865" s="50" t="n"/>
      <c r="F865" s="51" t="n"/>
      <c r="G865" s="52" t="n"/>
      <c r="H865" s="53" t="n"/>
      <c r="I865" s="54">
        <f>IF(OR(G865="",G865=0),"",H865/G865)</f>
        <v/>
      </c>
      <c r="J865" s="55">
        <f>IF(E865="","",IFERROR(VLOOKUP(E865,Listas!$A$2:$B$12,2,FALSE),""))</f>
        <v/>
      </c>
      <c r="K865" s="56">
        <f>IF(B865="","",DATE(YEAR(B865),MONTH(B865),1))</f>
        <v/>
      </c>
      <c r="L865" s="50" t="n"/>
      <c r="M865" s="57" t="n"/>
      <c r="N865" s="50" t="n"/>
    </row>
    <row r="866">
      <c r="B866" s="49" t="n"/>
      <c r="C866" s="50" t="n"/>
      <c r="D866" s="50" t="n"/>
      <c r="E866" s="50" t="n"/>
      <c r="F866" s="51" t="n"/>
      <c r="G866" s="52" t="n"/>
      <c r="H866" s="53" t="n"/>
      <c r="I866" s="54">
        <f>IF(OR(G866="",G866=0),"",H866/G866)</f>
        <v/>
      </c>
      <c r="J866" s="55">
        <f>IF(E866="","",IFERROR(VLOOKUP(E866,Listas!$A$2:$B$12,2,FALSE),""))</f>
        <v/>
      </c>
      <c r="K866" s="56">
        <f>IF(B866="","",DATE(YEAR(B866),MONTH(B866),1))</f>
        <v/>
      </c>
      <c r="L866" s="50" t="n"/>
      <c r="M866" s="57" t="n"/>
      <c r="N866" s="50" t="n"/>
    </row>
    <row r="867">
      <c r="B867" s="49" t="n"/>
      <c r="C867" s="50" t="n"/>
      <c r="D867" s="50" t="n"/>
      <c r="E867" s="50" t="n"/>
      <c r="F867" s="51" t="n"/>
      <c r="G867" s="52" t="n"/>
      <c r="H867" s="53" t="n"/>
      <c r="I867" s="54">
        <f>IF(OR(G867="",G867=0),"",H867/G867)</f>
        <v/>
      </c>
      <c r="J867" s="55">
        <f>IF(E867="","",IFERROR(VLOOKUP(E867,Listas!$A$2:$B$12,2,FALSE),""))</f>
        <v/>
      </c>
      <c r="K867" s="56">
        <f>IF(B867="","",DATE(YEAR(B867),MONTH(B867),1))</f>
        <v/>
      </c>
      <c r="L867" s="50" t="n"/>
      <c r="M867" s="57" t="n"/>
      <c r="N867" s="50" t="n"/>
    </row>
    <row r="868">
      <c r="B868" s="49" t="n"/>
      <c r="C868" s="50" t="n"/>
      <c r="D868" s="50" t="n"/>
      <c r="E868" s="50" t="n"/>
      <c r="F868" s="51" t="n"/>
      <c r="G868" s="52" t="n"/>
      <c r="H868" s="53" t="n"/>
      <c r="I868" s="54">
        <f>IF(OR(G868="",G868=0),"",H868/G868)</f>
        <v/>
      </c>
      <c r="J868" s="55">
        <f>IF(E868="","",IFERROR(VLOOKUP(E868,Listas!$A$2:$B$12,2,FALSE),""))</f>
        <v/>
      </c>
      <c r="K868" s="56">
        <f>IF(B868="","",DATE(YEAR(B868),MONTH(B868),1))</f>
        <v/>
      </c>
      <c r="L868" s="50" t="n"/>
      <c r="M868" s="57" t="n"/>
      <c r="N868" s="50" t="n"/>
    </row>
    <row r="869">
      <c r="B869" s="49" t="n"/>
      <c r="C869" s="50" t="n"/>
      <c r="D869" s="50" t="n"/>
      <c r="E869" s="50" t="n"/>
      <c r="F869" s="51" t="n"/>
      <c r="G869" s="52" t="n"/>
      <c r="H869" s="53" t="n"/>
      <c r="I869" s="54">
        <f>IF(OR(G869="",G869=0),"",H869/G869)</f>
        <v/>
      </c>
      <c r="J869" s="55">
        <f>IF(E869="","",IFERROR(VLOOKUP(E869,Listas!$A$2:$B$12,2,FALSE),""))</f>
        <v/>
      </c>
      <c r="K869" s="56">
        <f>IF(B869="","",DATE(YEAR(B869),MONTH(B869),1))</f>
        <v/>
      </c>
      <c r="L869" s="50" t="n"/>
      <c r="M869" s="57" t="n"/>
      <c r="N869" s="50" t="n"/>
    </row>
    <row r="870">
      <c r="B870" s="49" t="n"/>
      <c r="C870" s="50" t="n"/>
      <c r="D870" s="50" t="n"/>
      <c r="E870" s="50" t="n"/>
      <c r="F870" s="51" t="n"/>
      <c r="G870" s="52" t="n"/>
      <c r="H870" s="53" t="n"/>
      <c r="I870" s="54">
        <f>IF(OR(G870="",G870=0),"",H870/G870)</f>
        <v/>
      </c>
      <c r="J870" s="55">
        <f>IF(E870="","",IFERROR(VLOOKUP(E870,Listas!$A$2:$B$12,2,FALSE),""))</f>
        <v/>
      </c>
      <c r="K870" s="56">
        <f>IF(B870="","",DATE(YEAR(B870),MONTH(B870),1))</f>
        <v/>
      </c>
      <c r="L870" s="50" t="n"/>
      <c r="M870" s="57" t="n"/>
      <c r="N870" s="50" t="n"/>
    </row>
    <row r="871">
      <c r="B871" s="49" t="n"/>
      <c r="C871" s="50" t="n"/>
      <c r="D871" s="50" t="n"/>
      <c r="E871" s="50" t="n"/>
      <c r="F871" s="51" t="n"/>
      <c r="G871" s="52" t="n"/>
      <c r="H871" s="53" t="n"/>
      <c r="I871" s="54">
        <f>IF(OR(G871="",G871=0),"",H871/G871)</f>
        <v/>
      </c>
      <c r="J871" s="55">
        <f>IF(E871="","",IFERROR(VLOOKUP(E871,Listas!$A$2:$B$12,2,FALSE),""))</f>
        <v/>
      </c>
      <c r="K871" s="56">
        <f>IF(B871="","",DATE(YEAR(B871),MONTH(B871),1))</f>
        <v/>
      </c>
      <c r="L871" s="50" t="n"/>
      <c r="M871" s="57" t="n"/>
      <c r="N871" s="50" t="n"/>
    </row>
    <row r="872">
      <c r="B872" s="49" t="n"/>
      <c r="C872" s="50" t="n"/>
      <c r="D872" s="50" t="n"/>
      <c r="E872" s="50" t="n"/>
      <c r="F872" s="51" t="n"/>
      <c r="G872" s="52" t="n"/>
      <c r="H872" s="53" t="n"/>
      <c r="I872" s="54">
        <f>IF(OR(G872="",G872=0),"",H872/G872)</f>
        <v/>
      </c>
      <c r="J872" s="55">
        <f>IF(E872="","",IFERROR(VLOOKUP(E872,Listas!$A$2:$B$12,2,FALSE),""))</f>
        <v/>
      </c>
      <c r="K872" s="56">
        <f>IF(B872="","",DATE(YEAR(B872),MONTH(B872),1))</f>
        <v/>
      </c>
      <c r="L872" s="50" t="n"/>
      <c r="M872" s="57" t="n"/>
      <c r="N872" s="50" t="n"/>
    </row>
    <row r="873">
      <c r="B873" s="49" t="n"/>
      <c r="C873" s="50" t="n"/>
      <c r="D873" s="50" t="n"/>
      <c r="E873" s="50" t="n"/>
      <c r="F873" s="51" t="n"/>
      <c r="G873" s="52" t="n"/>
      <c r="H873" s="53" t="n"/>
      <c r="I873" s="54">
        <f>IF(OR(G873="",G873=0),"",H873/G873)</f>
        <v/>
      </c>
      <c r="J873" s="55">
        <f>IF(E873="","",IFERROR(VLOOKUP(E873,Listas!$A$2:$B$12,2,FALSE),""))</f>
        <v/>
      </c>
      <c r="K873" s="56">
        <f>IF(B873="","",DATE(YEAR(B873),MONTH(B873),1))</f>
        <v/>
      </c>
      <c r="L873" s="50" t="n"/>
      <c r="M873" s="57" t="n"/>
      <c r="N873" s="50" t="n"/>
    </row>
    <row r="874">
      <c r="B874" s="49" t="n"/>
      <c r="C874" s="50" t="n"/>
      <c r="D874" s="50" t="n"/>
      <c r="E874" s="50" t="n"/>
      <c r="F874" s="51" t="n"/>
      <c r="G874" s="52" t="n"/>
      <c r="H874" s="53" t="n"/>
      <c r="I874" s="54">
        <f>IF(OR(G874="",G874=0),"",H874/G874)</f>
        <v/>
      </c>
      <c r="J874" s="55">
        <f>IF(E874="","",IFERROR(VLOOKUP(E874,Listas!$A$2:$B$12,2,FALSE),""))</f>
        <v/>
      </c>
      <c r="K874" s="56">
        <f>IF(B874="","",DATE(YEAR(B874),MONTH(B874),1))</f>
        <v/>
      </c>
      <c r="L874" s="50" t="n"/>
      <c r="M874" s="57" t="n"/>
      <c r="N874" s="50" t="n"/>
    </row>
    <row r="875">
      <c r="B875" s="49" t="n"/>
      <c r="C875" s="50" t="n"/>
      <c r="D875" s="50" t="n"/>
      <c r="E875" s="50" t="n"/>
      <c r="F875" s="51" t="n"/>
      <c r="G875" s="52" t="n"/>
      <c r="H875" s="53" t="n"/>
      <c r="I875" s="54">
        <f>IF(OR(G875="",G875=0),"",H875/G875)</f>
        <v/>
      </c>
      <c r="J875" s="55">
        <f>IF(E875="","",IFERROR(VLOOKUP(E875,Listas!$A$2:$B$12,2,FALSE),""))</f>
        <v/>
      </c>
      <c r="K875" s="56">
        <f>IF(B875="","",DATE(YEAR(B875),MONTH(B875),1))</f>
        <v/>
      </c>
      <c r="L875" s="50" t="n"/>
      <c r="M875" s="57" t="n"/>
      <c r="N875" s="50" t="n"/>
    </row>
    <row r="876">
      <c r="B876" s="49" t="n"/>
      <c r="C876" s="50" t="n"/>
      <c r="D876" s="50" t="n"/>
      <c r="E876" s="50" t="n"/>
      <c r="F876" s="51" t="n"/>
      <c r="G876" s="52" t="n"/>
      <c r="H876" s="53" t="n"/>
      <c r="I876" s="54">
        <f>IF(OR(G876="",G876=0),"",H876/G876)</f>
        <v/>
      </c>
      <c r="J876" s="55">
        <f>IF(E876="","",IFERROR(VLOOKUP(E876,Listas!$A$2:$B$12,2,FALSE),""))</f>
        <v/>
      </c>
      <c r="K876" s="56">
        <f>IF(B876="","",DATE(YEAR(B876),MONTH(B876),1))</f>
        <v/>
      </c>
      <c r="L876" s="50" t="n"/>
      <c r="M876" s="57" t="n"/>
      <c r="N876" s="50" t="n"/>
    </row>
    <row r="877">
      <c r="B877" s="49" t="n"/>
      <c r="C877" s="50" t="n"/>
      <c r="D877" s="50" t="n"/>
      <c r="E877" s="50" t="n"/>
      <c r="F877" s="51" t="n"/>
      <c r="G877" s="52" t="n"/>
      <c r="H877" s="53" t="n"/>
      <c r="I877" s="54">
        <f>IF(OR(G877="",G877=0),"",H877/G877)</f>
        <v/>
      </c>
      <c r="J877" s="55">
        <f>IF(E877="","",IFERROR(VLOOKUP(E877,Listas!$A$2:$B$12,2,FALSE),""))</f>
        <v/>
      </c>
      <c r="K877" s="56">
        <f>IF(B877="","",DATE(YEAR(B877),MONTH(B877),1))</f>
        <v/>
      </c>
      <c r="L877" s="50" t="n"/>
      <c r="M877" s="57" t="n"/>
      <c r="N877" s="50" t="n"/>
    </row>
    <row r="878">
      <c r="B878" s="49" t="n"/>
      <c r="C878" s="50" t="n"/>
      <c r="D878" s="50" t="n"/>
      <c r="E878" s="50" t="n"/>
      <c r="F878" s="51" t="n"/>
      <c r="G878" s="52" t="n"/>
      <c r="H878" s="53" t="n"/>
      <c r="I878" s="54">
        <f>IF(OR(G878="",G878=0),"",H878/G878)</f>
        <v/>
      </c>
      <c r="J878" s="55">
        <f>IF(E878="","",IFERROR(VLOOKUP(E878,Listas!$A$2:$B$12,2,FALSE),""))</f>
        <v/>
      </c>
      <c r="K878" s="56">
        <f>IF(B878="","",DATE(YEAR(B878),MONTH(B878),1))</f>
        <v/>
      </c>
      <c r="L878" s="50" t="n"/>
      <c r="M878" s="57" t="n"/>
      <c r="N878" s="50" t="n"/>
    </row>
    <row r="879">
      <c r="B879" s="49" t="n"/>
      <c r="C879" s="50" t="n"/>
      <c r="D879" s="50" t="n"/>
      <c r="E879" s="50" t="n"/>
      <c r="F879" s="51" t="n"/>
      <c r="G879" s="52" t="n"/>
      <c r="H879" s="53" t="n"/>
      <c r="I879" s="54">
        <f>IF(OR(G879="",G879=0),"",H879/G879)</f>
        <v/>
      </c>
      <c r="J879" s="55">
        <f>IF(E879="","",IFERROR(VLOOKUP(E879,Listas!$A$2:$B$12,2,FALSE),""))</f>
        <v/>
      </c>
      <c r="K879" s="56">
        <f>IF(B879="","",DATE(YEAR(B879),MONTH(B879),1))</f>
        <v/>
      </c>
      <c r="L879" s="50" t="n"/>
      <c r="M879" s="57" t="n"/>
      <c r="N879" s="50" t="n"/>
    </row>
    <row r="880">
      <c r="B880" s="49" t="n"/>
      <c r="C880" s="50" t="n"/>
      <c r="D880" s="50" t="n"/>
      <c r="E880" s="50" t="n"/>
      <c r="F880" s="51" t="n"/>
      <c r="G880" s="52" t="n"/>
      <c r="H880" s="53" t="n"/>
      <c r="I880" s="54">
        <f>IF(OR(G880="",G880=0),"",H880/G880)</f>
        <v/>
      </c>
      <c r="J880" s="55">
        <f>IF(E880="","",IFERROR(VLOOKUP(E880,Listas!$A$2:$B$12,2,FALSE),""))</f>
        <v/>
      </c>
      <c r="K880" s="56">
        <f>IF(B880="","",DATE(YEAR(B880),MONTH(B880),1))</f>
        <v/>
      </c>
      <c r="L880" s="50" t="n"/>
      <c r="M880" s="57" t="n"/>
      <c r="N880" s="50" t="n"/>
    </row>
    <row r="881">
      <c r="B881" s="49" t="n"/>
      <c r="C881" s="50" t="n"/>
      <c r="D881" s="50" t="n"/>
      <c r="E881" s="50" t="n"/>
      <c r="F881" s="51" t="n"/>
      <c r="G881" s="52" t="n"/>
      <c r="H881" s="53" t="n"/>
      <c r="I881" s="54">
        <f>IF(OR(G881="",G881=0),"",H881/G881)</f>
        <v/>
      </c>
      <c r="J881" s="55">
        <f>IF(E881="","",IFERROR(VLOOKUP(E881,Listas!$A$2:$B$12,2,FALSE),""))</f>
        <v/>
      </c>
      <c r="K881" s="56">
        <f>IF(B881="","",DATE(YEAR(B881),MONTH(B881),1))</f>
        <v/>
      </c>
      <c r="L881" s="50" t="n"/>
      <c r="M881" s="57" t="n"/>
      <c r="N881" s="50" t="n"/>
    </row>
    <row r="882">
      <c r="B882" s="49" t="n"/>
      <c r="C882" s="50" t="n"/>
      <c r="D882" s="50" t="n"/>
      <c r="E882" s="50" t="n"/>
      <c r="F882" s="51" t="n"/>
      <c r="G882" s="52" t="n"/>
      <c r="H882" s="53" t="n"/>
      <c r="I882" s="54">
        <f>IF(OR(G882="",G882=0),"",H882/G882)</f>
        <v/>
      </c>
      <c r="J882" s="55">
        <f>IF(E882="","",IFERROR(VLOOKUP(E882,Listas!$A$2:$B$12,2,FALSE),""))</f>
        <v/>
      </c>
      <c r="K882" s="56">
        <f>IF(B882="","",DATE(YEAR(B882),MONTH(B882),1))</f>
        <v/>
      </c>
      <c r="L882" s="50" t="n"/>
      <c r="M882" s="57" t="n"/>
      <c r="N882" s="50" t="n"/>
    </row>
    <row r="883">
      <c r="B883" s="49" t="n"/>
      <c r="C883" s="50" t="n"/>
      <c r="D883" s="50" t="n"/>
      <c r="E883" s="50" t="n"/>
      <c r="F883" s="51" t="n"/>
      <c r="G883" s="52" t="n"/>
      <c r="H883" s="53" t="n"/>
      <c r="I883" s="54">
        <f>IF(OR(G883="",G883=0),"",H883/G883)</f>
        <v/>
      </c>
      <c r="J883" s="55">
        <f>IF(E883="","",IFERROR(VLOOKUP(E883,Listas!$A$2:$B$12,2,FALSE),""))</f>
        <v/>
      </c>
      <c r="K883" s="56">
        <f>IF(B883="","",DATE(YEAR(B883),MONTH(B883),1))</f>
        <v/>
      </c>
      <c r="L883" s="50" t="n"/>
      <c r="M883" s="57" t="n"/>
      <c r="N883" s="50" t="n"/>
    </row>
    <row r="884">
      <c r="B884" s="49" t="n"/>
      <c r="C884" s="50" t="n"/>
      <c r="D884" s="50" t="n"/>
      <c r="E884" s="50" t="n"/>
      <c r="F884" s="51" t="n"/>
      <c r="G884" s="52" t="n"/>
      <c r="H884" s="53" t="n"/>
      <c r="I884" s="54">
        <f>IF(OR(G884="",G884=0),"",H884/G884)</f>
        <v/>
      </c>
      <c r="J884" s="55">
        <f>IF(E884="","",IFERROR(VLOOKUP(E884,Listas!$A$2:$B$12,2,FALSE),""))</f>
        <v/>
      </c>
      <c r="K884" s="56">
        <f>IF(B884="","",DATE(YEAR(B884),MONTH(B884),1))</f>
        <v/>
      </c>
      <c r="L884" s="50" t="n"/>
      <c r="M884" s="57" t="n"/>
      <c r="N884" s="50" t="n"/>
    </row>
    <row r="885">
      <c r="B885" s="49" t="n"/>
      <c r="C885" s="50" t="n"/>
      <c r="D885" s="50" t="n"/>
      <c r="E885" s="50" t="n"/>
      <c r="F885" s="51" t="n"/>
      <c r="G885" s="52" t="n"/>
      <c r="H885" s="53" t="n"/>
      <c r="I885" s="54">
        <f>IF(OR(G885="",G885=0),"",H885/G885)</f>
        <v/>
      </c>
      <c r="J885" s="55">
        <f>IF(E885="","",IFERROR(VLOOKUP(E885,Listas!$A$2:$B$12,2,FALSE),""))</f>
        <v/>
      </c>
      <c r="K885" s="56">
        <f>IF(B885="","",DATE(YEAR(B885),MONTH(B885),1))</f>
        <v/>
      </c>
      <c r="L885" s="50" t="n"/>
      <c r="M885" s="57" t="n"/>
      <c r="N885" s="50" t="n"/>
    </row>
    <row r="886">
      <c r="B886" s="49" t="n"/>
      <c r="C886" s="50" t="n"/>
      <c r="D886" s="50" t="n"/>
      <c r="E886" s="50" t="n"/>
      <c r="F886" s="51" t="n"/>
      <c r="G886" s="52" t="n"/>
      <c r="H886" s="53" t="n"/>
      <c r="I886" s="54">
        <f>IF(OR(G886="",G886=0),"",H886/G886)</f>
        <v/>
      </c>
      <c r="J886" s="55">
        <f>IF(E886="","",IFERROR(VLOOKUP(E886,Listas!$A$2:$B$12,2,FALSE),""))</f>
        <v/>
      </c>
      <c r="K886" s="56">
        <f>IF(B886="","",DATE(YEAR(B886),MONTH(B886),1))</f>
        <v/>
      </c>
      <c r="L886" s="50" t="n"/>
      <c r="M886" s="57" t="n"/>
      <c r="N886" s="50" t="n"/>
    </row>
    <row r="887">
      <c r="B887" s="49" t="n"/>
      <c r="C887" s="50" t="n"/>
      <c r="D887" s="50" t="n"/>
      <c r="E887" s="50" t="n"/>
      <c r="F887" s="51" t="n"/>
      <c r="G887" s="52" t="n"/>
      <c r="H887" s="53" t="n"/>
      <c r="I887" s="54">
        <f>IF(OR(G887="",G887=0),"",H887/G887)</f>
        <v/>
      </c>
      <c r="J887" s="55">
        <f>IF(E887="","",IFERROR(VLOOKUP(E887,Listas!$A$2:$B$12,2,FALSE),""))</f>
        <v/>
      </c>
      <c r="K887" s="56">
        <f>IF(B887="","",DATE(YEAR(B887),MONTH(B887),1))</f>
        <v/>
      </c>
      <c r="L887" s="50" t="n"/>
      <c r="M887" s="57" t="n"/>
      <c r="N887" s="50" t="n"/>
    </row>
    <row r="888">
      <c r="B888" s="49" t="n"/>
      <c r="C888" s="50" t="n"/>
      <c r="D888" s="50" t="n"/>
      <c r="E888" s="50" t="n"/>
      <c r="F888" s="51" t="n"/>
      <c r="G888" s="52" t="n"/>
      <c r="H888" s="53" t="n"/>
      <c r="I888" s="54">
        <f>IF(OR(G888="",G888=0),"",H888/G888)</f>
        <v/>
      </c>
      <c r="J888" s="55">
        <f>IF(E888="","",IFERROR(VLOOKUP(E888,Listas!$A$2:$B$12,2,FALSE),""))</f>
        <v/>
      </c>
      <c r="K888" s="56">
        <f>IF(B888="","",DATE(YEAR(B888),MONTH(B888),1))</f>
        <v/>
      </c>
      <c r="L888" s="50" t="n"/>
      <c r="M888" s="57" t="n"/>
      <c r="N888" s="50" t="n"/>
    </row>
    <row r="889">
      <c r="B889" s="49" t="n"/>
      <c r="C889" s="50" t="n"/>
      <c r="D889" s="50" t="n"/>
      <c r="E889" s="50" t="n"/>
      <c r="F889" s="51" t="n"/>
      <c r="G889" s="52" t="n"/>
      <c r="H889" s="53" t="n"/>
      <c r="I889" s="54">
        <f>IF(OR(G889="",G889=0),"",H889/G889)</f>
        <v/>
      </c>
      <c r="J889" s="55">
        <f>IF(E889="","",IFERROR(VLOOKUP(E889,Listas!$A$2:$B$12,2,FALSE),""))</f>
        <v/>
      </c>
      <c r="K889" s="56">
        <f>IF(B889="","",DATE(YEAR(B889),MONTH(B889),1))</f>
        <v/>
      </c>
      <c r="L889" s="50" t="n"/>
      <c r="M889" s="57" t="n"/>
      <c r="N889" s="50" t="n"/>
    </row>
    <row r="890">
      <c r="B890" s="49" t="n"/>
      <c r="C890" s="50" t="n"/>
      <c r="D890" s="50" t="n"/>
      <c r="E890" s="50" t="n"/>
      <c r="F890" s="51" t="n"/>
      <c r="G890" s="52" t="n"/>
      <c r="H890" s="53" t="n"/>
      <c r="I890" s="54">
        <f>IF(OR(G890="",G890=0),"",H890/G890)</f>
        <v/>
      </c>
      <c r="J890" s="55">
        <f>IF(E890="","",IFERROR(VLOOKUP(E890,Listas!$A$2:$B$12,2,FALSE),""))</f>
        <v/>
      </c>
      <c r="K890" s="56">
        <f>IF(B890="","",DATE(YEAR(B890),MONTH(B890),1))</f>
        <v/>
      </c>
      <c r="L890" s="50" t="n"/>
      <c r="M890" s="57" t="n"/>
      <c r="N890" s="50" t="n"/>
    </row>
    <row r="891">
      <c r="B891" s="49" t="n"/>
      <c r="C891" s="50" t="n"/>
      <c r="D891" s="50" t="n"/>
      <c r="E891" s="50" t="n"/>
      <c r="F891" s="51" t="n"/>
      <c r="G891" s="52" t="n"/>
      <c r="H891" s="53" t="n"/>
      <c r="I891" s="54">
        <f>IF(OR(G891="",G891=0),"",H891/G891)</f>
        <v/>
      </c>
      <c r="J891" s="55">
        <f>IF(E891="","",IFERROR(VLOOKUP(E891,Listas!$A$2:$B$12,2,FALSE),""))</f>
        <v/>
      </c>
      <c r="K891" s="56">
        <f>IF(B891="","",DATE(YEAR(B891),MONTH(B891),1))</f>
        <v/>
      </c>
      <c r="L891" s="50" t="n"/>
      <c r="M891" s="57" t="n"/>
      <c r="N891" s="50" t="n"/>
    </row>
    <row r="892">
      <c r="B892" s="49" t="n"/>
      <c r="C892" s="50" t="n"/>
      <c r="D892" s="50" t="n"/>
      <c r="E892" s="50" t="n"/>
      <c r="F892" s="51" t="n"/>
      <c r="G892" s="52" t="n"/>
      <c r="H892" s="53" t="n"/>
      <c r="I892" s="54">
        <f>IF(OR(G892="",G892=0),"",H892/G892)</f>
        <v/>
      </c>
      <c r="J892" s="55">
        <f>IF(E892="","",IFERROR(VLOOKUP(E892,Listas!$A$2:$B$12,2,FALSE),""))</f>
        <v/>
      </c>
      <c r="K892" s="56">
        <f>IF(B892="","",DATE(YEAR(B892),MONTH(B892),1))</f>
        <v/>
      </c>
      <c r="L892" s="50" t="n"/>
      <c r="M892" s="57" t="n"/>
      <c r="N892" s="50" t="n"/>
    </row>
    <row r="893">
      <c r="B893" s="49" t="n"/>
      <c r="C893" s="50" t="n"/>
      <c r="D893" s="50" t="n"/>
      <c r="E893" s="50" t="n"/>
      <c r="F893" s="51" t="n"/>
      <c r="G893" s="52" t="n"/>
      <c r="H893" s="53" t="n"/>
      <c r="I893" s="54">
        <f>IF(OR(G893="",G893=0),"",H893/G893)</f>
        <v/>
      </c>
      <c r="J893" s="55">
        <f>IF(E893="","",IFERROR(VLOOKUP(E893,Listas!$A$2:$B$12,2,FALSE),""))</f>
        <v/>
      </c>
      <c r="K893" s="56">
        <f>IF(B893="","",DATE(YEAR(B893),MONTH(B893),1))</f>
        <v/>
      </c>
      <c r="L893" s="50" t="n"/>
      <c r="M893" s="57" t="n"/>
      <c r="N893" s="50" t="n"/>
    </row>
    <row r="894">
      <c r="B894" s="49" t="n"/>
      <c r="C894" s="50" t="n"/>
      <c r="D894" s="50" t="n"/>
      <c r="E894" s="50" t="n"/>
      <c r="F894" s="51" t="n"/>
      <c r="G894" s="52" t="n"/>
      <c r="H894" s="53" t="n"/>
      <c r="I894" s="54">
        <f>IF(OR(G894="",G894=0),"",H894/G894)</f>
        <v/>
      </c>
      <c r="J894" s="55">
        <f>IF(E894="","",IFERROR(VLOOKUP(E894,Listas!$A$2:$B$12,2,FALSE),""))</f>
        <v/>
      </c>
      <c r="K894" s="56">
        <f>IF(B894="","",DATE(YEAR(B894),MONTH(B894),1))</f>
        <v/>
      </c>
      <c r="L894" s="50" t="n"/>
      <c r="M894" s="57" t="n"/>
      <c r="N894" s="50" t="n"/>
    </row>
    <row r="895">
      <c r="B895" s="49" t="n"/>
      <c r="C895" s="50" t="n"/>
      <c r="D895" s="50" t="n"/>
      <c r="E895" s="50" t="n"/>
      <c r="F895" s="51" t="n"/>
      <c r="G895" s="52" t="n"/>
      <c r="H895" s="53" t="n"/>
      <c r="I895" s="54">
        <f>IF(OR(G895="",G895=0),"",H895/G895)</f>
        <v/>
      </c>
      <c r="J895" s="55">
        <f>IF(E895="","",IFERROR(VLOOKUP(E895,Listas!$A$2:$B$12,2,FALSE),""))</f>
        <v/>
      </c>
      <c r="K895" s="56">
        <f>IF(B895="","",DATE(YEAR(B895),MONTH(B895),1))</f>
        <v/>
      </c>
      <c r="L895" s="50" t="n"/>
      <c r="M895" s="57" t="n"/>
      <c r="N895" s="50" t="n"/>
    </row>
    <row r="896">
      <c r="B896" s="49" t="n"/>
      <c r="C896" s="50" t="n"/>
      <c r="D896" s="50" t="n"/>
      <c r="E896" s="50" t="n"/>
      <c r="F896" s="51" t="n"/>
      <c r="G896" s="52" t="n"/>
      <c r="H896" s="53" t="n"/>
      <c r="I896" s="54">
        <f>IF(OR(G896="",G896=0),"",H896/G896)</f>
        <v/>
      </c>
      <c r="J896" s="55">
        <f>IF(E896="","",IFERROR(VLOOKUP(E896,Listas!$A$2:$B$12,2,FALSE),""))</f>
        <v/>
      </c>
      <c r="K896" s="56">
        <f>IF(B896="","",DATE(YEAR(B896),MONTH(B896),1))</f>
        <v/>
      </c>
      <c r="L896" s="50" t="n"/>
      <c r="M896" s="57" t="n"/>
      <c r="N896" s="50" t="n"/>
    </row>
    <row r="897">
      <c r="B897" s="49" t="n"/>
      <c r="C897" s="50" t="n"/>
      <c r="D897" s="50" t="n"/>
      <c r="E897" s="50" t="n"/>
      <c r="F897" s="51" t="n"/>
      <c r="G897" s="52" t="n"/>
      <c r="H897" s="53" t="n"/>
      <c r="I897" s="54">
        <f>IF(OR(G897="",G897=0),"",H897/G897)</f>
        <v/>
      </c>
      <c r="J897" s="55">
        <f>IF(E897="","",IFERROR(VLOOKUP(E897,Listas!$A$2:$B$12,2,FALSE),""))</f>
        <v/>
      </c>
      <c r="K897" s="56">
        <f>IF(B897="","",DATE(YEAR(B897),MONTH(B897),1))</f>
        <v/>
      </c>
      <c r="L897" s="50" t="n"/>
      <c r="M897" s="57" t="n"/>
      <c r="N897" s="50" t="n"/>
    </row>
    <row r="898">
      <c r="B898" s="49" t="n"/>
      <c r="C898" s="50" t="n"/>
      <c r="D898" s="50" t="n"/>
      <c r="E898" s="50" t="n"/>
      <c r="F898" s="51" t="n"/>
      <c r="G898" s="52" t="n"/>
      <c r="H898" s="53" t="n"/>
      <c r="I898" s="54">
        <f>IF(OR(G898="",G898=0),"",H898/G898)</f>
        <v/>
      </c>
      <c r="J898" s="55">
        <f>IF(E898="","",IFERROR(VLOOKUP(E898,Listas!$A$2:$B$12,2,FALSE),""))</f>
        <v/>
      </c>
      <c r="K898" s="56">
        <f>IF(B898="","",DATE(YEAR(B898),MONTH(B898),1))</f>
        <v/>
      </c>
      <c r="L898" s="50" t="n"/>
      <c r="M898" s="57" t="n"/>
      <c r="N898" s="50" t="n"/>
    </row>
    <row r="899">
      <c r="B899" s="49" t="n"/>
      <c r="C899" s="50" t="n"/>
      <c r="D899" s="50" t="n"/>
      <c r="E899" s="50" t="n"/>
      <c r="F899" s="51" t="n"/>
      <c r="G899" s="52" t="n"/>
      <c r="H899" s="53" t="n"/>
      <c r="I899" s="54">
        <f>IF(OR(G899="",G899=0),"",H899/G899)</f>
        <v/>
      </c>
      <c r="J899" s="55">
        <f>IF(E899="","",IFERROR(VLOOKUP(E899,Listas!$A$2:$B$12,2,FALSE),""))</f>
        <v/>
      </c>
      <c r="K899" s="56">
        <f>IF(B899="","",DATE(YEAR(B899),MONTH(B899),1))</f>
        <v/>
      </c>
      <c r="L899" s="50" t="n"/>
      <c r="M899" s="57" t="n"/>
      <c r="N899" s="50" t="n"/>
    </row>
    <row r="900">
      <c r="B900" s="49" t="n"/>
      <c r="C900" s="50" t="n"/>
      <c r="D900" s="50" t="n"/>
      <c r="E900" s="50" t="n"/>
      <c r="F900" s="51" t="n"/>
      <c r="G900" s="52" t="n"/>
      <c r="H900" s="53" t="n"/>
      <c r="I900" s="54">
        <f>IF(OR(G900="",G900=0),"",H900/G900)</f>
        <v/>
      </c>
      <c r="J900" s="55">
        <f>IF(E900="","",IFERROR(VLOOKUP(E900,Listas!$A$2:$B$12,2,FALSE),""))</f>
        <v/>
      </c>
      <c r="K900" s="56">
        <f>IF(B900="","",DATE(YEAR(B900),MONTH(B900),1))</f>
        <v/>
      </c>
      <c r="L900" s="50" t="n"/>
      <c r="M900" s="57" t="n"/>
      <c r="N900" s="50" t="n"/>
    </row>
    <row r="901">
      <c r="B901" s="49" t="n"/>
      <c r="C901" s="50" t="n"/>
      <c r="D901" s="50" t="n"/>
      <c r="E901" s="50" t="n"/>
      <c r="F901" s="51" t="n"/>
      <c r="G901" s="52" t="n"/>
      <c r="H901" s="53" t="n"/>
      <c r="I901" s="54">
        <f>IF(OR(G901="",G901=0),"",H901/G901)</f>
        <v/>
      </c>
      <c r="J901" s="55">
        <f>IF(E901="","",IFERROR(VLOOKUP(E901,Listas!$A$2:$B$12,2,FALSE),""))</f>
        <v/>
      </c>
      <c r="K901" s="56">
        <f>IF(B901="","",DATE(YEAR(B901),MONTH(B901),1))</f>
        <v/>
      </c>
      <c r="L901" s="50" t="n"/>
      <c r="M901" s="57" t="n"/>
      <c r="N901" s="50" t="n"/>
    </row>
    <row r="902">
      <c r="B902" s="49" t="n"/>
      <c r="C902" s="50" t="n"/>
      <c r="D902" s="50" t="n"/>
      <c r="E902" s="50" t="n"/>
      <c r="F902" s="51" t="n"/>
      <c r="G902" s="52" t="n"/>
      <c r="H902" s="53" t="n"/>
      <c r="I902" s="54">
        <f>IF(OR(G902="",G902=0),"",H902/G902)</f>
        <v/>
      </c>
      <c r="J902" s="55">
        <f>IF(E902="","",IFERROR(VLOOKUP(E902,Listas!$A$2:$B$12,2,FALSE),""))</f>
        <v/>
      </c>
      <c r="K902" s="56">
        <f>IF(B902="","",DATE(YEAR(B902),MONTH(B902),1))</f>
        <v/>
      </c>
      <c r="L902" s="50" t="n"/>
      <c r="M902" s="57" t="n"/>
      <c r="N902" s="50" t="n"/>
    </row>
    <row r="903">
      <c r="B903" s="49" t="n"/>
      <c r="C903" s="50" t="n"/>
      <c r="D903" s="50" t="n"/>
      <c r="E903" s="50" t="n"/>
      <c r="F903" s="51" t="n"/>
      <c r="G903" s="52" t="n"/>
      <c r="H903" s="53" t="n"/>
      <c r="I903" s="54">
        <f>IF(OR(G903="",G903=0),"",H903/G903)</f>
        <v/>
      </c>
      <c r="J903" s="55">
        <f>IF(E903="","",IFERROR(VLOOKUP(E903,Listas!$A$2:$B$12,2,FALSE),""))</f>
        <v/>
      </c>
      <c r="K903" s="56">
        <f>IF(B903="","",DATE(YEAR(B903),MONTH(B903),1))</f>
        <v/>
      </c>
      <c r="L903" s="50" t="n"/>
      <c r="M903" s="57" t="n"/>
      <c r="N903" s="50" t="n"/>
    </row>
    <row r="904">
      <c r="B904" s="49" t="n"/>
      <c r="C904" s="50" t="n"/>
      <c r="D904" s="50" t="n"/>
      <c r="E904" s="50" t="n"/>
      <c r="F904" s="51" t="n"/>
      <c r="G904" s="52" t="n"/>
      <c r="H904" s="53" t="n"/>
      <c r="I904" s="54">
        <f>IF(OR(G904="",G904=0),"",H904/G904)</f>
        <v/>
      </c>
      <c r="J904" s="55">
        <f>IF(E904="","",IFERROR(VLOOKUP(E904,Listas!$A$2:$B$12,2,FALSE),""))</f>
        <v/>
      </c>
      <c r="K904" s="56">
        <f>IF(B904="","",DATE(YEAR(B904),MONTH(B904),1))</f>
        <v/>
      </c>
      <c r="L904" s="50" t="n"/>
      <c r="M904" s="57" t="n"/>
      <c r="N904" s="50" t="n"/>
    </row>
    <row r="905">
      <c r="B905" s="49" t="n"/>
      <c r="C905" s="50" t="n"/>
      <c r="D905" s="50" t="n"/>
      <c r="E905" s="50" t="n"/>
      <c r="F905" s="51" t="n"/>
      <c r="G905" s="52" t="n"/>
      <c r="H905" s="53" t="n"/>
      <c r="I905" s="54">
        <f>IF(OR(G905="",G905=0),"",H905/G905)</f>
        <v/>
      </c>
      <c r="J905" s="55">
        <f>IF(E905="","",IFERROR(VLOOKUP(E905,Listas!$A$2:$B$12,2,FALSE),""))</f>
        <v/>
      </c>
      <c r="K905" s="56">
        <f>IF(B905="","",DATE(YEAR(B905),MONTH(B905),1))</f>
        <v/>
      </c>
      <c r="L905" s="50" t="n"/>
      <c r="M905" s="57" t="n"/>
      <c r="N905" s="50" t="n"/>
    </row>
    <row r="906">
      <c r="B906" s="49" t="n"/>
      <c r="C906" s="50" t="n"/>
      <c r="D906" s="50" t="n"/>
      <c r="E906" s="50" t="n"/>
      <c r="F906" s="51" t="n"/>
      <c r="G906" s="52" t="n"/>
      <c r="H906" s="53" t="n"/>
      <c r="I906" s="54">
        <f>IF(OR(G906="",G906=0),"",H906/G906)</f>
        <v/>
      </c>
      <c r="J906" s="55">
        <f>IF(E906="","",IFERROR(VLOOKUP(E906,Listas!$A$2:$B$12,2,FALSE),""))</f>
        <v/>
      </c>
      <c r="K906" s="56">
        <f>IF(B906="","",DATE(YEAR(B906),MONTH(B906),1))</f>
        <v/>
      </c>
      <c r="L906" s="50" t="n"/>
      <c r="M906" s="57" t="n"/>
      <c r="N906" s="50" t="n"/>
    </row>
    <row r="907">
      <c r="B907" s="49" t="n"/>
      <c r="C907" s="50" t="n"/>
      <c r="D907" s="50" t="n"/>
      <c r="E907" s="50" t="n"/>
      <c r="F907" s="51" t="n"/>
      <c r="G907" s="52" t="n"/>
      <c r="H907" s="53" t="n"/>
      <c r="I907" s="54">
        <f>IF(OR(G907="",G907=0),"",H907/G907)</f>
        <v/>
      </c>
      <c r="J907" s="55">
        <f>IF(E907="","",IFERROR(VLOOKUP(E907,Listas!$A$2:$B$12,2,FALSE),""))</f>
        <v/>
      </c>
      <c r="K907" s="56">
        <f>IF(B907="","",DATE(YEAR(B907),MONTH(B907),1))</f>
        <v/>
      </c>
      <c r="L907" s="50" t="n"/>
      <c r="M907" s="57" t="n"/>
      <c r="N907" s="50" t="n"/>
    </row>
    <row r="908">
      <c r="B908" s="49" t="n"/>
      <c r="C908" s="50" t="n"/>
      <c r="D908" s="50" t="n"/>
      <c r="E908" s="50" t="n"/>
      <c r="F908" s="51" t="n"/>
      <c r="G908" s="52" t="n"/>
      <c r="H908" s="53" t="n"/>
      <c r="I908" s="54">
        <f>IF(OR(G908="",G908=0),"",H908/G908)</f>
        <v/>
      </c>
      <c r="J908" s="55">
        <f>IF(E908="","",IFERROR(VLOOKUP(E908,Listas!$A$2:$B$12,2,FALSE),""))</f>
        <v/>
      </c>
      <c r="K908" s="56">
        <f>IF(B908="","",DATE(YEAR(B908),MONTH(B908),1))</f>
        <v/>
      </c>
      <c r="L908" s="50" t="n"/>
      <c r="M908" s="57" t="n"/>
      <c r="N908" s="50" t="n"/>
    </row>
    <row r="909">
      <c r="B909" s="49" t="n"/>
      <c r="C909" s="50" t="n"/>
      <c r="D909" s="50" t="n"/>
      <c r="E909" s="50" t="n"/>
      <c r="F909" s="51" t="n"/>
      <c r="G909" s="52" t="n"/>
      <c r="H909" s="53" t="n"/>
      <c r="I909" s="54">
        <f>IF(OR(G909="",G909=0),"",H909/G909)</f>
        <v/>
      </c>
      <c r="J909" s="55">
        <f>IF(E909="","",IFERROR(VLOOKUP(E909,Listas!$A$2:$B$12,2,FALSE),""))</f>
        <v/>
      </c>
      <c r="K909" s="56">
        <f>IF(B909="","",DATE(YEAR(B909),MONTH(B909),1))</f>
        <v/>
      </c>
      <c r="L909" s="50" t="n"/>
      <c r="M909" s="57" t="n"/>
      <c r="N909" s="50" t="n"/>
    </row>
    <row r="910">
      <c r="B910" s="49" t="n"/>
      <c r="C910" s="50" t="n"/>
      <c r="D910" s="50" t="n"/>
      <c r="E910" s="50" t="n"/>
      <c r="F910" s="51" t="n"/>
      <c r="G910" s="52" t="n"/>
      <c r="H910" s="53" t="n"/>
      <c r="I910" s="54">
        <f>IF(OR(G910="",G910=0),"",H910/G910)</f>
        <v/>
      </c>
      <c r="J910" s="55">
        <f>IF(E910="","",IFERROR(VLOOKUP(E910,Listas!$A$2:$B$12,2,FALSE),""))</f>
        <v/>
      </c>
      <c r="K910" s="56">
        <f>IF(B910="","",DATE(YEAR(B910),MONTH(B910),1))</f>
        <v/>
      </c>
      <c r="L910" s="50" t="n"/>
      <c r="M910" s="57" t="n"/>
      <c r="N910" s="50" t="n"/>
    </row>
    <row r="911">
      <c r="B911" s="49" t="n"/>
      <c r="C911" s="50" t="n"/>
      <c r="D911" s="50" t="n"/>
      <c r="E911" s="50" t="n"/>
      <c r="F911" s="51" t="n"/>
      <c r="G911" s="52" t="n"/>
      <c r="H911" s="53" t="n"/>
      <c r="I911" s="54">
        <f>IF(OR(G911="",G911=0),"",H911/G911)</f>
        <v/>
      </c>
      <c r="J911" s="55">
        <f>IF(E911="","",IFERROR(VLOOKUP(E911,Listas!$A$2:$B$12,2,FALSE),""))</f>
        <v/>
      </c>
      <c r="K911" s="56">
        <f>IF(B911="","",DATE(YEAR(B911),MONTH(B911),1))</f>
        <v/>
      </c>
      <c r="L911" s="50" t="n"/>
      <c r="M911" s="57" t="n"/>
      <c r="N911" s="50" t="n"/>
    </row>
    <row r="912">
      <c r="B912" s="49" t="n"/>
      <c r="C912" s="50" t="n"/>
      <c r="D912" s="50" t="n"/>
      <c r="E912" s="50" t="n"/>
      <c r="F912" s="51" t="n"/>
      <c r="G912" s="52" t="n"/>
      <c r="H912" s="53" t="n"/>
      <c r="I912" s="54">
        <f>IF(OR(G912="",G912=0),"",H912/G912)</f>
        <v/>
      </c>
      <c r="J912" s="55">
        <f>IF(E912="","",IFERROR(VLOOKUP(E912,Listas!$A$2:$B$12,2,FALSE),""))</f>
        <v/>
      </c>
      <c r="K912" s="56">
        <f>IF(B912="","",DATE(YEAR(B912),MONTH(B912),1))</f>
        <v/>
      </c>
      <c r="L912" s="50" t="n"/>
      <c r="M912" s="57" t="n"/>
      <c r="N912" s="50" t="n"/>
    </row>
    <row r="913">
      <c r="B913" s="49" t="n"/>
      <c r="C913" s="50" t="n"/>
      <c r="D913" s="50" t="n"/>
      <c r="E913" s="50" t="n"/>
      <c r="F913" s="51" t="n"/>
      <c r="G913" s="52" t="n"/>
      <c r="H913" s="53" t="n"/>
      <c r="I913" s="54">
        <f>IF(OR(G913="",G913=0),"",H913/G913)</f>
        <v/>
      </c>
      <c r="J913" s="55">
        <f>IF(E913="","",IFERROR(VLOOKUP(E913,Listas!$A$2:$B$12,2,FALSE),""))</f>
        <v/>
      </c>
      <c r="K913" s="56">
        <f>IF(B913="","",DATE(YEAR(B913),MONTH(B913),1))</f>
        <v/>
      </c>
      <c r="L913" s="50" t="n"/>
      <c r="M913" s="57" t="n"/>
      <c r="N913" s="50" t="n"/>
    </row>
    <row r="914">
      <c r="B914" s="49" t="n"/>
      <c r="C914" s="50" t="n"/>
      <c r="D914" s="50" t="n"/>
      <c r="E914" s="50" t="n"/>
      <c r="F914" s="51" t="n"/>
      <c r="G914" s="52" t="n"/>
      <c r="H914" s="53" t="n"/>
      <c r="I914" s="54">
        <f>IF(OR(G914="",G914=0),"",H914/G914)</f>
        <v/>
      </c>
      <c r="J914" s="55">
        <f>IF(E914="","",IFERROR(VLOOKUP(E914,Listas!$A$2:$B$12,2,FALSE),""))</f>
        <v/>
      </c>
      <c r="K914" s="56">
        <f>IF(B914="","",DATE(YEAR(B914),MONTH(B914),1))</f>
        <v/>
      </c>
      <c r="L914" s="50" t="n"/>
      <c r="M914" s="57" t="n"/>
      <c r="N914" s="50" t="n"/>
    </row>
    <row r="915">
      <c r="B915" s="49" t="n"/>
      <c r="C915" s="50" t="n"/>
      <c r="D915" s="50" t="n"/>
      <c r="E915" s="50" t="n"/>
      <c r="F915" s="51" t="n"/>
      <c r="G915" s="52" t="n"/>
      <c r="H915" s="53" t="n"/>
      <c r="I915" s="54">
        <f>IF(OR(G915="",G915=0),"",H915/G915)</f>
        <v/>
      </c>
      <c r="J915" s="55">
        <f>IF(E915="","",IFERROR(VLOOKUP(E915,Listas!$A$2:$B$12,2,FALSE),""))</f>
        <v/>
      </c>
      <c r="K915" s="56">
        <f>IF(B915="","",DATE(YEAR(B915),MONTH(B915),1))</f>
        <v/>
      </c>
      <c r="L915" s="50" t="n"/>
      <c r="M915" s="57" t="n"/>
      <c r="N915" s="50" t="n"/>
    </row>
    <row r="916">
      <c r="B916" s="49" t="n"/>
      <c r="C916" s="50" t="n"/>
      <c r="D916" s="50" t="n"/>
      <c r="E916" s="50" t="n"/>
      <c r="F916" s="51" t="n"/>
      <c r="G916" s="52" t="n"/>
      <c r="H916" s="53" t="n"/>
      <c r="I916" s="54">
        <f>IF(OR(G916="",G916=0),"",H916/G916)</f>
        <v/>
      </c>
      <c r="J916" s="55">
        <f>IF(E916="","",IFERROR(VLOOKUP(E916,Listas!$A$2:$B$12,2,FALSE),""))</f>
        <v/>
      </c>
      <c r="K916" s="56">
        <f>IF(B916="","",DATE(YEAR(B916),MONTH(B916),1))</f>
        <v/>
      </c>
      <c r="L916" s="50" t="n"/>
      <c r="M916" s="57" t="n"/>
      <c r="N916" s="50" t="n"/>
    </row>
    <row r="917">
      <c r="B917" s="49" t="n"/>
      <c r="C917" s="50" t="n"/>
      <c r="D917" s="50" t="n"/>
      <c r="E917" s="50" t="n"/>
      <c r="F917" s="51" t="n"/>
      <c r="G917" s="52" t="n"/>
      <c r="H917" s="53" t="n"/>
      <c r="I917" s="54">
        <f>IF(OR(G917="",G917=0),"",H917/G917)</f>
        <v/>
      </c>
      <c r="J917" s="55">
        <f>IF(E917="","",IFERROR(VLOOKUP(E917,Listas!$A$2:$B$12,2,FALSE),""))</f>
        <v/>
      </c>
      <c r="K917" s="56">
        <f>IF(B917="","",DATE(YEAR(B917),MONTH(B917),1))</f>
        <v/>
      </c>
      <c r="L917" s="50" t="n"/>
      <c r="M917" s="57" t="n"/>
      <c r="N917" s="50" t="n"/>
    </row>
    <row r="918">
      <c r="B918" s="49" t="n"/>
      <c r="C918" s="50" t="n"/>
      <c r="D918" s="50" t="n"/>
      <c r="E918" s="50" t="n"/>
      <c r="F918" s="51" t="n"/>
      <c r="G918" s="52" t="n"/>
      <c r="H918" s="53" t="n"/>
      <c r="I918" s="54">
        <f>IF(OR(G918="",G918=0),"",H918/G918)</f>
        <v/>
      </c>
      <c r="J918" s="55">
        <f>IF(E918="","",IFERROR(VLOOKUP(E918,Listas!$A$2:$B$12,2,FALSE),""))</f>
        <v/>
      </c>
      <c r="K918" s="56">
        <f>IF(B918="","",DATE(YEAR(B918),MONTH(B918),1))</f>
        <v/>
      </c>
      <c r="L918" s="50" t="n"/>
      <c r="M918" s="57" t="n"/>
      <c r="N918" s="50" t="n"/>
    </row>
    <row r="919">
      <c r="B919" s="49" t="n"/>
      <c r="C919" s="50" t="n"/>
      <c r="D919" s="50" t="n"/>
      <c r="E919" s="50" t="n"/>
      <c r="F919" s="51" t="n"/>
      <c r="G919" s="52" t="n"/>
      <c r="H919" s="53" t="n"/>
      <c r="I919" s="54">
        <f>IF(OR(G919="",G919=0),"",H919/G919)</f>
        <v/>
      </c>
      <c r="J919" s="55">
        <f>IF(E919="","",IFERROR(VLOOKUP(E919,Listas!$A$2:$B$12,2,FALSE),""))</f>
        <v/>
      </c>
      <c r="K919" s="56">
        <f>IF(B919="","",DATE(YEAR(B919),MONTH(B919),1))</f>
        <v/>
      </c>
      <c r="L919" s="50" t="n"/>
      <c r="M919" s="57" t="n"/>
      <c r="N919" s="50" t="n"/>
    </row>
    <row r="920">
      <c r="B920" s="49" t="n"/>
      <c r="C920" s="50" t="n"/>
      <c r="D920" s="50" t="n"/>
      <c r="E920" s="50" t="n"/>
      <c r="F920" s="51" t="n"/>
      <c r="G920" s="52" t="n"/>
      <c r="H920" s="53" t="n"/>
      <c r="I920" s="54">
        <f>IF(OR(G920="",G920=0),"",H920/G920)</f>
        <v/>
      </c>
      <c r="J920" s="55">
        <f>IF(E920="","",IFERROR(VLOOKUP(E920,Listas!$A$2:$B$12,2,FALSE),""))</f>
        <v/>
      </c>
      <c r="K920" s="56">
        <f>IF(B920="","",DATE(YEAR(B920),MONTH(B920),1))</f>
        <v/>
      </c>
      <c r="L920" s="50" t="n"/>
      <c r="M920" s="57" t="n"/>
      <c r="N920" s="50" t="n"/>
    </row>
    <row r="921">
      <c r="B921" s="49" t="n"/>
      <c r="C921" s="50" t="n"/>
      <c r="D921" s="50" t="n"/>
      <c r="E921" s="50" t="n"/>
      <c r="F921" s="51" t="n"/>
      <c r="G921" s="52" t="n"/>
      <c r="H921" s="53" t="n"/>
      <c r="I921" s="54">
        <f>IF(OR(G921="",G921=0),"",H921/G921)</f>
        <v/>
      </c>
      <c r="J921" s="55">
        <f>IF(E921="","",IFERROR(VLOOKUP(E921,Listas!$A$2:$B$12,2,FALSE),""))</f>
        <v/>
      </c>
      <c r="K921" s="56">
        <f>IF(B921="","",DATE(YEAR(B921),MONTH(B921),1))</f>
        <v/>
      </c>
      <c r="L921" s="50" t="n"/>
      <c r="M921" s="57" t="n"/>
      <c r="N921" s="50" t="n"/>
    </row>
    <row r="922">
      <c r="B922" s="49" t="n"/>
      <c r="C922" s="50" t="n"/>
      <c r="D922" s="50" t="n"/>
      <c r="E922" s="50" t="n"/>
      <c r="F922" s="51" t="n"/>
      <c r="G922" s="52" t="n"/>
      <c r="H922" s="53" t="n"/>
      <c r="I922" s="54">
        <f>IF(OR(G922="",G922=0),"",H922/G922)</f>
        <v/>
      </c>
      <c r="J922" s="55">
        <f>IF(E922="","",IFERROR(VLOOKUP(E922,Listas!$A$2:$B$12,2,FALSE),""))</f>
        <v/>
      </c>
      <c r="K922" s="56">
        <f>IF(B922="","",DATE(YEAR(B922),MONTH(B922),1))</f>
        <v/>
      </c>
      <c r="L922" s="50" t="n"/>
      <c r="M922" s="57" t="n"/>
      <c r="N922" s="50" t="n"/>
    </row>
    <row r="923">
      <c r="B923" s="49" t="n"/>
      <c r="C923" s="50" t="n"/>
      <c r="D923" s="50" t="n"/>
      <c r="E923" s="50" t="n"/>
      <c r="F923" s="51" t="n"/>
      <c r="G923" s="52" t="n"/>
      <c r="H923" s="53" t="n"/>
      <c r="I923" s="54">
        <f>IF(OR(G923="",G923=0),"",H923/G923)</f>
        <v/>
      </c>
      <c r="J923" s="55">
        <f>IF(E923="","",IFERROR(VLOOKUP(E923,Listas!$A$2:$B$12,2,FALSE),""))</f>
        <v/>
      </c>
      <c r="K923" s="56">
        <f>IF(B923="","",DATE(YEAR(B923),MONTH(B923),1))</f>
        <v/>
      </c>
      <c r="L923" s="50" t="n"/>
      <c r="M923" s="57" t="n"/>
      <c r="N923" s="50" t="n"/>
    </row>
    <row r="924">
      <c r="B924" s="49" t="n"/>
      <c r="C924" s="50" t="n"/>
      <c r="D924" s="50" t="n"/>
      <c r="E924" s="50" t="n"/>
      <c r="F924" s="51" t="n"/>
      <c r="G924" s="52" t="n"/>
      <c r="H924" s="53" t="n"/>
      <c r="I924" s="54">
        <f>IF(OR(G924="",G924=0),"",H924/G924)</f>
        <v/>
      </c>
      <c r="J924" s="55">
        <f>IF(E924="","",IFERROR(VLOOKUP(E924,Listas!$A$2:$B$12,2,FALSE),""))</f>
        <v/>
      </c>
      <c r="K924" s="56">
        <f>IF(B924="","",DATE(YEAR(B924),MONTH(B924),1))</f>
        <v/>
      </c>
      <c r="L924" s="50" t="n"/>
      <c r="M924" s="57" t="n"/>
      <c r="N924" s="50" t="n"/>
    </row>
    <row r="925">
      <c r="B925" s="49" t="n"/>
      <c r="C925" s="50" t="n"/>
      <c r="D925" s="50" t="n"/>
      <c r="E925" s="50" t="n"/>
      <c r="F925" s="51" t="n"/>
      <c r="G925" s="52" t="n"/>
      <c r="H925" s="53" t="n"/>
      <c r="I925" s="54">
        <f>IF(OR(G925="",G925=0),"",H925/G925)</f>
        <v/>
      </c>
      <c r="J925" s="55">
        <f>IF(E925="","",IFERROR(VLOOKUP(E925,Listas!$A$2:$B$12,2,FALSE),""))</f>
        <v/>
      </c>
      <c r="K925" s="56">
        <f>IF(B925="","",DATE(YEAR(B925),MONTH(B925),1))</f>
        <v/>
      </c>
      <c r="L925" s="50" t="n"/>
      <c r="M925" s="57" t="n"/>
      <c r="N925" s="50" t="n"/>
    </row>
    <row r="926">
      <c r="B926" s="49" t="n"/>
      <c r="C926" s="50" t="n"/>
      <c r="D926" s="50" t="n"/>
      <c r="E926" s="50" t="n"/>
      <c r="F926" s="51" t="n"/>
      <c r="G926" s="52" t="n"/>
      <c r="H926" s="53" t="n"/>
      <c r="I926" s="54">
        <f>IF(OR(G926="",G926=0),"",H926/G926)</f>
        <v/>
      </c>
      <c r="J926" s="55">
        <f>IF(E926="","",IFERROR(VLOOKUP(E926,Listas!$A$2:$B$12,2,FALSE),""))</f>
        <v/>
      </c>
      <c r="K926" s="56">
        <f>IF(B926="","",DATE(YEAR(B926),MONTH(B926),1))</f>
        <v/>
      </c>
      <c r="L926" s="50" t="n"/>
      <c r="M926" s="57" t="n"/>
      <c r="N926" s="50" t="n"/>
    </row>
    <row r="927">
      <c r="B927" s="49" t="n"/>
      <c r="C927" s="50" t="n"/>
      <c r="D927" s="50" t="n"/>
      <c r="E927" s="50" t="n"/>
      <c r="F927" s="51" t="n"/>
      <c r="G927" s="52" t="n"/>
      <c r="H927" s="53" t="n"/>
      <c r="I927" s="54">
        <f>IF(OR(G927="",G927=0),"",H927/G927)</f>
        <v/>
      </c>
      <c r="J927" s="55">
        <f>IF(E927="","",IFERROR(VLOOKUP(E927,Listas!$A$2:$B$12,2,FALSE),""))</f>
        <v/>
      </c>
      <c r="K927" s="56">
        <f>IF(B927="","",DATE(YEAR(B927),MONTH(B927),1))</f>
        <v/>
      </c>
      <c r="L927" s="50" t="n"/>
      <c r="M927" s="57" t="n"/>
      <c r="N927" s="50" t="n"/>
    </row>
    <row r="928">
      <c r="B928" s="49" t="n"/>
      <c r="C928" s="50" t="n"/>
      <c r="D928" s="50" t="n"/>
      <c r="E928" s="50" t="n"/>
      <c r="F928" s="51" t="n"/>
      <c r="G928" s="52" t="n"/>
      <c r="H928" s="53" t="n"/>
      <c r="I928" s="54">
        <f>IF(OR(G928="",G928=0),"",H928/G928)</f>
        <v/>
      </c>
      <c r="J928" s="55">
        <f>IF(E928="","",IFERROR(VLOOKUP(E928,Listas!$A$2:$B$12,2,FALSE),""))</f>
        <v/>
      </c>
      <c r="K928" s="56">
        <f>IF(B928="","",DATE(YEAR(B928),MONTH(B928),1))</f>
        <v/>
      </c>
      <c r="L928" s="50" t="n"/>
      <c r="M928" s="57" t="n"/>
      <c r="N928" s="50" t="n"/>
    </row>
    <row r="929">
      <c r="B929" s="49" t="n"/>
      <c r="C929" s="50" t="n"/>
      <c r="D929" s="50" t="n"/>
      <c r="E929" s="50" t="n"/>
      <c r="F929" s="51" t="n"/>
      <c r="G929" s="52" t="n"/>
      <c r="H929" s="53" t="n"/>
      <c r="I929" s="54">
        <f>IF(OR(G929="",G929=0),"",H929/G929)</f>
        <v/>
      </c>
      <c r="J929" s="55">
        <f>IF(E929="","",IFERROR(VLOOKUP(E929,Listas!$A$2:$B$12,2,FALSE),""))</f>
        <v/>
      </c>
      <c r="K929" s="56">
        <f>IF(B929="","",DATE(YEAR(B929),MONTH(B929),1))</f>
        <v/>
      </c>
      <c r="L929" s="50" t="n"/>
      <c r="M929" s="57" t="n"/>
      <c r="N929" s="50" t="n"/>
    </row>
    <row r="930">
      <c r="B930" s="49" t="n"/>
      <c r="C930" s="50" t="n"/>
      <c r="D930" s="50" t="n"/>
      <c r="E930" s="50" t="n"/>
      <c r="F930" s="51" t="n"/>
      <c r="G930" s="52" t="n"/>
      <c r="H930" s="53" t="n"/>
      <c r="I930" s="54">
        <f>IF(OR(G930="",G930=0),"",H930/G930)</f>
        <v/>
      </c>
      <c r="J930" s="55">
        <f>IF(E930="","",IFERROR(VLOOKUP(E930,Listas!$A$2:$B$12,2,FALSE),""))</f>
        <v/>
      </c>
      <c r="K930" s="56">
        <f>IF(B930="","",DATE(YEAR(B930),MONTH(B930),1))</f>
        <v/>
      </c>
      <c r="L930" s="50" t="n"/>
      <c r="M930" s="57" t="n"/>
      <c r="N930" s="50" t="n"/>
    </row>
    <row r="931">
      <c r="B931" s="49" t="n"/>
      <c r="C931" s="50" t="n"/>
      <c r="D931" s="50" t="n"/>
      <c r="E931" s="50" t="n"/>
      <c r="F931" s="51" t="n"/>
      <c r="G931" s="52" t="n"/>
      <c r="H931" s="53" t="n"/>
      <c r="I931" s="54">
        <f>IF(OR(G931="",G931=0),"",H931/G931)</f>
        <v/>
      </c>
      <c r="J931" s="55">
        <f>IF(E931="","",IFERROR(VLOOKUP(E931,Listas!$A$2:$B$12,2,FALSE),""))</f>
        <v/>
      </c>
      <c r="K931" s="56">
        <f>IF(B931="","",DATE(YEAR(B931),MONTH(B931),1))</f>
        <v/>
      </c>
      <c r="L931" s="50" t="n"/>
      <c r="M931" s="57" t="n"/>
      <c r="N931" s="50" t="n"/>
    </row>
    <row r="932">
      <c r="B932" s="49" t="n"/>
      <c r="C932" s="50" t="n"/>
      <c r="D932" s="50" t="n"/>
      <c r="E932" s="50" t="n"/>
      <c r="F932" s="51" t="n"/>
      <c r="G932" s="52" t="n"/>
      <c r="H932" s="53" t="n"/>
      <c r="I932" s="54">
        <f>IF(OR(G932="",G932=0),"",H932/G932)</f>
        <v/>
      </c>
      <c r="J932" s="55">
        <f>IF(E932="","",IFERROR(VLOOKUP(E932,Listas!$A$2:$B$12,2,FALSE),""))</f>
        <v/>
      </c>
      <c r="K932" s="56">
        <f>IF(B932="","",DATE(YEAR(B932),MONTH(B932),1))</f>
        <v/>
      </c>
      <c r="L932" s="50" t="n"/>
      <c r="M932" s="57" t="n"/>
      <c r="N932" s="50" t="n"/>
    </row>
    <row r="933">
      <c r="B933" s="49" t="n"/>
      <c r="C933" s="50" t="n"/>
      <c r="D933" s="50" t="n"/>
      <c r="E933" s="50" t="n"/>
      <c r="F933" s="51" t="n"/>
      <c r="G933" s="52" t="n"/>
      <c r="H933" s="53" t="n"/>
      <c r="I933" s="54">
        <f>IF(OR(G933="",G933=0),"",H933/G933)</f>
        <v/>
      </c>
      <c r="J933" s="55">
        <f>IF(E933="","",IFERROR(VLOOKUP(E933,Listas!$A$2:$B$12,2,FALSE),""))</f>
        <v/>
      </c>
      <c r="K933" s="56">
        <f>IF(B933="","",DATE(YEAR(B933),MONTH(B933),1))</f>
        <v/>
      </c>
      <c r="L933" s="50" t="n"/>
      <c r="M933" s="57" t="n"/>
      <c r="N933" s="50" t="n"/>
    </row>
    <row r="934">
      <c r="B934" s="49" t="n"/>
      <c r="C934" s="50" t="n"/>
      <c r="D934" s="50" t="n"/>
      <c r="E934" s="50" t="n"/>
      <c r="F934" s="51" t="n"/>
      <c r="G934" s="52" t="n"/>
      <c r="H934" s="53" t="n"/>
      <c r="I934" s="54">
        <f>IF(OR(G934="",G934=0),"",H934/G934)</f>
        <v/>
      </c>
      <c r="J934" s="55">
        <f>IF(E934="","",IFERROR(VLOOKUP(E934,Listas!$A$2:$B$12,2,FALSE),""))</f>
        <v/>
      </c>
      <c r="K934" s="56">
        <f>IF(B934="","",DATE(YEAR(B934),MONTH(B934),1))</f>
        <v/>
      </c>
      <c r="L934" s="50" t="n"/>
      <c r="M934" s="57" t="n"/>
      <c r="N934" s="50" t="n"/>
    </row>
    <row r="935">
      <c r="B935" s="49" t="n"/>
      <c r="C935" s="50" t="n"/>
      <c r="D935" s="50" t="n"/>
      <c r="E935" s="50" t="n"/>
      <c r="F935" s="51" t="n"/>
      <c r="G935" s="52" t="n"/>
      <c r="H935" s="53" t="n"/>
      <c r="I935" s="54">
        <f>IF(OR(G935="",G935=0),"",H935/G935)</f>
        <v/>
      </c>
      <c r="J935" s="55">
        <f>IF(E935="","",IFERROR(VLOOKUP(E935,Listas!$A$2:$B$12,2,FALSE),""))</f>
        <v/>
      </c>
      <c r="K935" s="56">
        <f>IF(B935="","",DATE(YEAR(B935),MONTH(B935),1))</f>
        <v/>
      </c>
      <c r="L935" s="50" t="n"/>
      <c r="M935" s="57" t="n"/>
      <c r="N935" s="50" t="n"/>
    </row>
    <row r="936">
      <c r="B936" s="49" t="n"/>
      <c r="C936" s="50" t="n"/>
      <c r="D936" s="50" t="n"/>
      <c r="E936" s="50" t="n"/>
      <c r="F936" s="51" t="n"/>
      <c r="G936" s="52" t="n"/>
      <c r="H936" s="53" t="n"/>
      <c r="I936" s="54">
        <f>IF(OR(G936="",G936=0),"",H936/G936)</f>
        <v/>
      </c>
      <c r="J936" s="55">
        <f>IF(E936="","",IFERROR(VLOOKUP(E936,Listas!$A$2:$B$12,2,FALSE),""))</f>
        <v/>
      </c>
      <c r="K936" s="56">
        <f>IF(B936="","",DATE(YEAR(B936),MONTH(B936),1))</f>
        <v/>
      </c>
      <c r="L936" s="50" t="n"/>
      <c r="M936" s="57" t="n"/>
      <c r="N936" s="50" t="n"/>
    </row>
    <row r="937">
      <c r="B937" s="49" t="n"/>
      <c r="C937" s="50" t="n"/>
      <c r="D937" s="50" t="n"/>
      <c r="E937" s="50" t="n"/>
      <c r="F937" s="51" t="n"/>
      <c r="G937" s="52" t="n"/>
      <c r="H937" s="53" t="n"/>
      <c r="I937" s="54">
        <f>IF(OR(G937="",G937=0),"",H937/G937)</f>
        <v/>
      </c>
      <c r="J937" s="55">
        <f>IF(E937="","",IFERROR(VLOOKUP(E937,Listas!$A$2:$B$12,2,FALSE),""))</f>
        <v/>
      </c>
      <c r="K937" s="56">
        <f>IF(B937="","",DATE(YEAR(B937),MONTH(B937),1))</f>
        <v/>
      </c>
      <c r="L937" s="50" t="n"/>
      <c r="M937" s="57" t="n"/>
      <c r="N937" s="50" t="n"/>
    </row>
    <row r="938">
      <c r="B938" s="49" t="n"/>
      <c r="C938" s="50" t="n"/>
      <c r="D938" s="50" t="n"/>
      <c r="E938" s="50" t="n"/>
      <c r="F938" s="51" t="n"/>
      <c r="G938" s="52" t="n"/>
      <c r="H938" s="53" t="n"/>
      <c r="I938" s="54">
        <f>IF(OR(G938="",G938=0),"",H938/G938)</f>
        <v/>
      </c>
      <c r="J938" s="55">
        <f>IF(E938="","",IFERROR(VLOOKUP(E938,Listas!$A$2:$B$12,2,FALSE),""))</f>
        <v/>
      </c>
      <c r="K938" s="56">
        <f>IF(B938="","",DATE(YEAR(B938),MONTH(B938),1))</f>
        <v/>
      </c>
      <c r="L938" s="50" t="n"/>
      <c r="M938" s="57" t="n"/>
      <c r="N938" s="50" t="n"/>
    </row>
    <row r="939">
      <c r="B939" s="49" t="n"/>
      <c r="C939" s="50" t="n"/>
      <c r="D939" s="50" t="n"/>
      <c r="E939" s="50" t="n"/>
      <c r="F939" s="51" t="n"/>
      <c r="G939" s="52" t="n"/>
      <c r="H939" s="53" t="n"/>
      <c r="I939" s="54">
        <f>IF(OR(G939="",G939=0),"",H939/G939)</f>
        <v/>
      </c>
      <c r="J939" s="55">
        <f>IF(E939="","",IFERROR(VLOOKUP(E939,Listas!$A$2:$B$12,2,FALSE),""))</f>
        <v/>
      </c>
      <c r="K939" s="56">
        <f>IF(B939="","",DATE(YEAR(B939),MONTH(B939),1))</f>
        <v/>
      </c>
      <c r="L939" s="50" t="n"/>
      <c r="M939" s="57" t="n"/>
      <c r="N939" s="50" t="n"/>
    </row>
    <row r="940">
      <c r="B940" s="49" t="n"/>
      <c r="C940" s="50" t="n"/>
      <c r="D940" s="50" t="n"/>
      <c r="E940" s="50" t="n"/>
      <c r="F940" s="51" t="n"/>
      <c r="G940" s="52" t="n"/>
      <c r="H940" s="53" t="n"/>
      <c r="I940" s="54">
        <f>IF(OR(G940="",G940=0),"",H940/G940)</f>
        <v/>
      </c>
      <c r="J940" s="55">
        <f>IF(E940="","",IFERROR(VLOOKUP(E940,Listas!$A$2:$B$12,2,FALSE),""))</f>
        <v/>
      </c>
      <c r="K940" s="56">
        <f>IF(B940="","",DATE(YEAR(B940),MONTH(B940),1))</f>
        <v/>
      </c>
      <c r="L940" s="50" t="n"/>
      <c r="M940" s="57" t="n"/>
      <c r="N940" s="50" t="n"/>
    </row>
    <row r="941">
      <c r="B941" s="49" t="n"/>
      <c r="C941" s="50" t="n"/>
      <c r="D941" s="50" t="n"/>
      <c r="E941" s="50" t="n"/>
      <c r="F941" s="51" t="n"/>
      <c r="G941" s="52" t="n"/>
      <c r="H941" s="53" t="n"/>
      <c r="I941" s="54">
        <f>IF(OR(G941="",G941=0),"",H941/G941)</f>
        <v/>
      </c>
      <c r="J941" s="55">
        <f>IF(E941="","",IFERROR(VLOOKUP(E941,Listas!$A$2:$B$12,2,FALSE),""))</f>
        <v/>
      </c>
      <c r="K941" s="56">
        <f>IF(B941="","",DATE(YEAR(B941),MONTH(B941),1))</f>
        <v/>
      </c>
      <c r="L941" s="50" t="n"/>
      <c r="M941" s="57" t="n"/>
      <c r="N941" s="50" t="n"/>
    </row>
    <row r="942">
      <c r="B942" s="49" t="n"/>
      <c r="C942" s="50" t="n"/>
      <c r="D942" s="50" t="n"/>
      <c r="E942" s="50" t="n"/>
      <c r="F942" s="51" t="n"/>
      <c r="G942" s="52" t="n"/>
      <c r="H942" s="53" t="n"/>
      <c r="I942" s="54">
        <f>IF(OR(G942="",G942=0),"",H942/G942)</f>
        <v/>
      </c>
      <c r="J942" s="55">
        <f>IF(E942="","",IFERROR(VLOOKUP(E942,Listas!$A$2:$B$12,2,FALSE),""))</f>
        <v/>
      </c>
      <c r="K942" s="56">
        <f>IF(B942="","",DATE(YEAR(B942),MONTH(B942),1))</f>
        <v/>
      </c>
      <c r="L942" s="50" t="n"/>
      <c r="M942" s="57" t="n"/>
      <c r="N942" s="50" t="n"/>
    </row>
    <row r="943">
      <c r="B943" s="49" t="n"/>
      <c r="C943" s="50" t="n"/>
      <c r="D943" s="50" t="n"/>
      <c r="E943" s="50" t="n"/>
      <c r="F943" s="51" t="n"/>
      <c r="G943" s="52" t="n"/>
      <c r="H943" s="53" t="n"/>
      <c r="I943" s="54">
        <f>IF(OR(G943="",G943=0),"",H943/G943)</f>
        <v/>
      </c>
      <c r="J943" s="55">
        <f>IF(E943="","",IFERROR(VLOOKUP(E943,Listas!$A$2:$B$12,2,FALSE),""))</f>
        <v/>
      </c>
      <c r="K943" s="56">
        <f>IF(B943="","",DATE(YEAR(B943),MONTH(B943),1))</f>
        <v/>
      </c>
      <c r="L943" s="50" t="n"/>
      <c r="M943" s="57" t="n"/>
      <c r="N943" s="50" t="n"/>
    </row>
    <row r="944">
      <c r="B944" s="49" t="n"/>
      <c r="C944" s="50" t="n"/>
      <c r="D944" s="50" t="n"/>
      <c r="E944" s="50" t="n"/>
      <c r="F944" s="51" t="n"/>
      <c r="G944" s="52" t="n"/>
      <c r="H944" s="53" t="n"/>
      <c r="I944" s="54">
        <f>IF(OR(G944="",G944=0),"",H944/G944)</f>
        <v/>
      </c>
      <c r="J944" s="55">
        <f>IF(E944="","",IFERROR(VLOOKUP(E944,Listas!$A$2:$B$12,2,FALSE),""))</f>
        <v/>
      </c>
      <c r="K944" s="56">
        <f>IF(B944="","",DATE(YEAR(B944),MONTH(B944),1))</f>
        <v/>
      </c>
      <c r="L944" s="50" t="n"/>
      <c r="M944" s="57" t="n"/>
      <c r="N944" s="50" t="n"/>
    </row>
    <row r="945">
      <c r="B945" s="49" t="n"/>
      <c r="C945" s="50" t="n"/>
      <c r="D945" s="50" t="n"/>
      <c r="E945" s="50" t="n"/>
      <c r="F945" s="51" t="n"/>
      <c r="G945" s="52" t="n"/>
      <c r="H945" s="53" t="n"/>
      <c r="I945" s="54">
        <f>IF(OR(G945="",G945=0),"",H945/G945)</f>
        <v/>
      </c>
      <c r="J945" s="55">
        <f>IF(E945="","",IFERROR(VLOOKUP(E945,Listas!$A$2:$B$12,2,FALSE),""))</f>
        <v/>
      </c>
      <c r="K945" s="56">
        <f>IF(B945="","",DATE(YEAR(B945),MONTH(B945),1))</f>
        <v/>
      </c>
      <c r="L945" s="50" t="n"/>
      <c r="M945" s="57" t="n"/>
      <c r="N945" s="50" t="n"/>
    </row>
    <row r="946">
      <c r="B946" s="49" t="n"/>
      <c r="C946" s="50" t="n"/>
      <c r="D946" s="50" t="n"/>
      <c r="E946" s="50" t="n"/>
      <c r="F946" s="51" t="n"/>
      <c r="G946" s="52" t="n"/>
      <c r="H946" s="53" t="n"/>
      <c r="I946" s="54">
        <f>IF(OR(G946="",G946=0),"",H946/G946)</f>
        <v/>
      </c>
      <c r="J946" s="55">
        <f>IF(E946="","",IFERROR(VLOOKUP(E946,Listas!$A$2:$B$12,2,FALSE),""))</f>
        <v/>
      </c>
      <c r="K946" s="56">
        <f>IF(B946="","",DATE(YEAR(B946),MONTH(B946),1))</f>
        <v/>
      </c>
      <c r="L946" s="50" t="n"/>
      <c r="M946" s="57" t="n"/>
      <c r="N946" s="50" t="n"/>
    </row>
    <row r="947">
      <c r="B947" s="49" t="n"/>
      <c r="C947" s="50" t="n"/>
      <c r="D947" s="50" t="n"/>
      <c r="E947" s="50" t="n"/>
      <c r="F947" s="51" t="n"/>
      <c r="G947" s="52" t="n"/>
      <c r="H947" s="53" t="n"/>
      <c r="I947" s="54">
        <f>IF(OR(G947="",G947=0),"",H947/G947)</f>
        <v/>
      </c>
      <c r="J947" s="55">
        <f>IF(E947="","",IFERROR(VLOOKUP(E947,Listas!$A$2:$B$12,2,FALSE),""))</f>
        <v/>
      </c>
      <c r="K947" s="56">
        <f>IF(B947="","",DATE(YEAR(B947),MONTH(B947),1))</f>
        <v/>
      </c>
      <c r="L947" s="50" t="n"/>
      <c r="M947" s="57" t="n"/>
      <c r="N947" s="50" t="n"/>
    </row>
    <row r="948">
      <c r="B948" s="49" t="n"/>
      <c r="C948" s="50" t="n"/>
      <c r="D948" s="50" t="n"/>
      <c r="E948" s="50" t="n"/>
      <c r="F948" s="51" t="n"/>
      <c r="G948" s="52" t="n"/>
      <c r="H948" s="53" t="n"/>
      <c r="I948" s="54">
        <f>IF(OR(G948="",G948=0),"",H948/G948)</f>
        <v/>
      </c>
      <c r="J948" s="55">
        <f>IF(E948="","",IFERROR(VLOOKUP(E948,Listas!$A$2:$B$12,2,FALSE),""))</f>
        <v/>
      </c>
      <c r="K948" s="56">
        <f>IF(B948="","",DATE(YEAR(B948),MONTH(B948),1))</f>
        <v/>
      </c>
      <c r="L948" s="50" t="n"/>
      <c r="M948" s="57" t="n"/>
      <c r="N948" s="50" t="n"/>
    </row>
    <row r="949">
      <c r="B949" s="49" t="n"/>
      <c r="C949" s="50" t="n"/>
      <c r="D949" s="50" t="n"/>
      <c r="E949" s="50" t="n"/>
      <c r="F949" s="51" t="n"/>
      <c r="G949" s="52" t="n"/>
      <c r="H949" s="53" t="n"/>
      <c r="I949" s="54">
        <f>IF(OR(G949="",G949=0),"",H949/G949)</f>
        <v/>
      </c>
      <c r="J949" s="55">
        <f>IF(E949="","",IFERROR(VLOOKUP(E949,Listas!$A$2:$B$12,2,FALSE),""))</f>
        <v/>
      </c>
      <c r="K949" s="56">
        <f>IF(B949="","",DATE(YEAR(B949),MONTH(B949),1))</f>
        <v/>
      </c>
      <c r="L949" s="50" t="n"/>
      <c r="M949" s="57" t="n"/>
      <c r="N949" s="50" t="n"/>
    </row>
    <row r="950">
      <c r="B950" s="49" t="n"/>
      <c r="C950" s="50" t="n"/>
      <c r="D950" s="50" t="n"/>
      <c r="E950" s="50" t="n"/>
      <c r="F950" s="51" t="n"/>
      <c r="G950" s="52" t="n"/>
      <c r="H950" s="53" t="n"/>
      <c r="I950" s="54">
        <f>IF(OR(G950="",G950=0),"",H950/G950)</f>
        <v/>
      </c>
      <c r="J950" s="55">
        <f>IF(E950="","",IFERROR(VLOOKUP(E950,Listas!$A$2:$B$12,2,FALSE),""))</f>
        <v/>
      </c>
      <c r="K950" s="56">
        <f>IF(B950="","",DATE(YEAR(B950),MONTH(B950),1))</f>
        <v/>
      </c>
      <c r="L950" s="50" t="n"/>
      <c r="M950" s="57" t="n"/>
      <c r="N950" s="50" t="n"/>
    </row>
    <row r="951">
      <c r="B951" s="49" t="n"/>
      <c r="C951" s="50" t="n"/>
      <c r="D951" s="50" t="n"/>
      <c r="E951" s="50" t="n"/>
      <c r="F951" s="51" t="n"/>
      <c r="G951" s="52" t="n"/>
      <c r="H951" s="53" t="n"/>
      <c r="I951" s="54">
        <f>IF(OR(G951="",G951=0),"",H951/G951)</f>
        <v/>
      </c>
      <c r="J951" s="55">
        <f>IF(E951="","",IFERROR(VLOOKUP(E951,Listas!$A$2:$B$12,2,FALSE),""))</f>
        <v/>
      </c>
      <c r="K951" s="56">
        <f>IF(B951="","",DATE(YEAR(B951),MONTH(B951),1))</f>
        <v/>
      </c>
      <c r="L951" s="50" t="n"/>
      <c r="M951" s="57" t="n"/>
      <c r="N951" s="50" t="n"/>
    </row>
    <row r="952">
      <c r="B952" s="49" t="n"/>
      <c r="C952" s="50" t="n"/>
      <c r="D952" s="50" t="n"/>
      <c r="E952" s="50" t="n"/>
      <c r="F952" s="51" t="n"/>
      <c r="G952" s="52" t="n"/>
      <c r="H952" s="53" t="n"/>
      <c r="I952" s="54">
        <f>IF(OR(G952="",G952=0),"",H952/G952)</f>
        <v/>
      </c>
      <c r="J952" s="55">
        <f>IF(E952="","",IFERROR(VLOOKUP(E952,Listas!$A$2:$B$12,2,FALSE),""))</f>
        <v/>
      </c>
      <c r="K952" s="56">
        <f>IF(B952="","",DATE(YEAR(B952),MONTH(B952),1))</f>
        <v/>
      </c>
      <c r="L952" s="50" t="n"/>
      <c r="M952" s="57" t="n"/>
      <c r="N952" s="50" t="n"/>
    </row>
    <row r="953">
      <c r="B953" s="49" t="n"/>
      <c r="C953" s="50" t="n"/>
      <c r="D953" s="50" t="n"/>
      <c r="E953" s="50" t="n"/>
      <c r="F953" s="51" t="n"/>
      <c r="G953" s="52" t="n"/>
      <c r="H953" s="53" t="n"/>
      <c r="I953" s="54">
        <f>IF(OR(G953="",G953=0),"",H953/G953)</f>
        <v/>
      </c>
      <c r="J953" s="55">
        <f>IF(E953="","",IFERROR(VLOOKUP(E953,Listas!$A$2:$B$12,2,FALSE),""))</f>
        <v/>
      </c>
      <c r="K953" s="56">
        <f>IF(B953="","",DATE(YEAR(B953),MONTH(B953),1))</f>
        <v/>
      </c>
      <c r="L953" s="50" t="n"/>
      <c r="M953" s="57" t="n"/>
      <c r="N953" s="50" t="n"/>
    </row>
    <row r="954">
      <c r="B954" s="49" t="n"/>
      <c r="C954" s="50" t="n"/>
      <c r="D954" s="50" t="n"/>
      <c r="E954" s="50" t="n"/>
      <c r="F954" s="51" t="n"/>
      <c r="G954" s="52" t="n"/>
      <c r="H954" s="53" t="n"/>
      <c r="I954" s="54">
        <f>IF(OR(G954="",G954=0),"",H954/G954)</f>
        <v/>
      </c>
      <c r="J954" s="55">
        <f>IF(E954="","",IFERROR(VLOOKUP(E954,Listas!$A$2:$B$12,2,FALSE),""))</f>
        <v/>
      </c>
      <c r="K954" s="56">
        <f>IF(B954="","",DATE(YEAR(B954),MONTH(B954),1))</f>
        <v/>
      </c>
      <c r="L954" s="50" t="n"/>
      <c r="M954" s="57" t="n"/>
      <c r="N954" s="50" t="n"/>
    </row>
    <row r="955">
      <c r="B955" s="49" t="n"/>
      <c r="C955" s="50" t="n"/>
      <c r="D955" s="50" t="n"/>
      <c r="E955" s="50" t="n"/>
      <c r="F955" s="51" t="n"/>
      <c r="G955" s="52" t="n"/>
      <c r="H955" s="53" t="n"/>
      <c r="I955" s="54">
        <f>IF(OR(G955="",G955=0),"",H955/G955)</f>
        <v/>
      </c>
      <c r="J955" s="55">
        <f>IF(E955="","",IFERROR(VLOOKUP(E955,Listas!$A$2:$B$12,2,FALSE),""))</f>
        <v/>
      </c>
      <c r="K955" s="56">
        <f>IF(B955="","",DATE(YEAR(B955),MONTH(B955),1))</f>
        <v/>
      </c>
      <c r="L955" s="50" t="n"/>
      <c r="M955" s="57" t="n"/>
      <c r="N955" s="50" t="n"/>
    </row>
    <row r="956">
      <c r="B956" s="49" t="n"/>
      <c r="C956" s="50" t="n"/>
      <c r="D956" s="50" t="n"/>
      <c r="E956" s="50" t="n"/>
      <c r="F956" s="51" t="n"/>
      <c r="G956" s="52" t="n"/>
      <c r="H956" s="53" t="n"/>
      <c r="I956" s="54">
        <f>IF(OR(G956="",G956=0),"",H956/G956)</f>
        <v/>
      </c>
      <c r="J956" s="55">
        <f>IF(E956="","",IFERROR(VLOOKUP(E956,Listas!$A$2:$B$12,2,FALSE),""))</f>
        <v/>
      </c>
      <c r="K956" s="56">
        <f>IF(B956="","",DATE(YEAR(B956),MONTH(B956),1))</f>
        <v/>
      </c>
      <c r="L956" s="50" t="n"/>
      <c r="M956" s="57" t="n"/>
      <c r="N956" s="50" t="n"/>
    </row>
    <row r="957">
      <c r="B957" s="49" t="n"/>
      <c r="C957" s="50" t="n"/>
      <c r="D957" s="50" t="n"/>
      <c r="E957" s="50" t="n"/>
      <c r="F957" s="51" t="n"/>
      <c r="G957" s="52" t="n"/>
      <c r="H957" s="53" t="n"/>
      <c r="I957" s="54">
        <f>IF(OR(G957="",G957=0),"",H957/G957)</f>
        <v/>
      </c>
      <c r="J957" s="55">
        <f>IF(E957="","",IFERROR(VLOOKUP(E957,Listas!$A$2:$B$12,2,FALSE),""))</f>
        <v/>
      </c>
      <c r="K957" s="56">
        <f>IF(B957="","",DATE(YEAR(B957),MONTH(B957),1))</f>
        <v/>
      </c>
      <c r="L957" s="50" t="n"/>
      <c r="M957" s="57" t="n"/>
      <c r="N957" s="50" t="n"/>
    </row>
    <row r="958">
      <c r="B958" s="49" t="n"/>
      <c r="C958" s="50" t="n"/>
      <c r="D958" s="50" t="n"/>
      <c r="E958" s="50" t="n"/>
      <c r="F958" s="51" t="n"/>
      <c r="G958" s="52" t="n"/>
      <c r="H958" s="53" t="n"/>
      <c r="I958" s="54">
        <f>IF(OR(G958="",G958=0),"",H958/G958)</f>
        <v/>
      </c>
      <c r="J958" s="55">
        <f>IF(E958="","",IFERROR(VLOOKUP(E958,Listas!$A$2:$B$12,2,FALSE),""))</f>
        <v/>
      </c>
      <c r="K958" s="56">
        <f>IF(B958="","",DATE(YEAR(B958),MONTH(B958),1))</f>
        <v/>
      </c>
      <c r="L958" s="50" t="n"/>
      <c r="M958" s="57" t="n"/>
      <c r="N958" s="50" t="n"/>
    </row>
    <row r="959">
      <c r="B959" s="49" t="n"/>
      <c r="C959" s="50" t="n"/>
      <c r="D959" s="50" t="n"/>
      <c r="E959" s="50" t="n"/>
      <c r="F959" s="51" t="n"/>
      <c r="G959" s="52" t="n"/>
      <c r="H959" s="53" t="n"/>
      <c r="I959" s="54">
        <f>IF(OR(G959="",G959=0),"",H959/G959)</f>
        <v/>
      </c>
      <c r="J959" s="55">
        <f>IF(E959="","",IFERROR(VLOOKUP(E959,Listas!$A$2:$B$12,2,FALSE),""))</f>
        <v/>
      </c>
      <c r="K959" s="56">
        <f>IF(B959="","",DATE(YEAR(B959),MONTH(B959),1))</f>
        <v/>
      </c>
      <c r="L959" s="50" t="n"/>
      <c r="M959" s="57" t="n"/>
      <c r="N959" s="50" t="n"/>
    </row>
    <row r="960">
      <c r="B960" s="49" t="n"/>
      <c r="C960" s="50" t="n"/>
      <c r="D960" s="50" t="n"/>
      <c r="E960" s="50" t="n"/>
      <c r="F960" s="51" t="n"/>
      <c r="G960" s="52" t="n"/>
      <c r="H960" s="53" t="n"/>
      <c r="I960" s="54">
        <f>IF(OR(G960="",G960=0),"",H960/G960)</f>
        <v/>
      </c>
      <c r="J960" s="55">
        <f>IF(E960="","",IFERROR(VLOOKUP(E960,Listas!$A$2:$B$12,2,FALSE),""))</f>
        <v/>
      </c>
      <c r="K960" s="56">
        <f>IF(B960="","",DATE(YEAR(B960),MONTH(B960),1))</f>
        <v/>
      </c>
      <c r="L960" s="50" t="n"/>
      <c r="M960" s="57" t="n"/>
      <c r="N960" s="50" t="n"/>
    </row>
    <row r="961">
      <c r="B961" s="49" t="n"/>
      <c r="C961" s="50" t="n"/>
      <c r="D961" s="50" t="n"/>
      <c r="E961" s="50" t="n"/>
      <c r="F961" s="51" t="n"/>
      <c r="G961" s="52" t="n"/>
      <c r="H961" s="53" t="n"/>
      <c r="I961" s="54">
        <f>IF(OR(G961="",G961=0),"",H961/G961)</f>
        <v/>
      </c>
      <c r="J961" s="55">
        <f>IF(E961="","",IFERROR(VLOOKUP(E961,Listas!$A$2:$B$12,2,FALSE),""))</f>
        <v/>
      </c>
      <c r="K961" s="56">
        <f>IF(B961="","",DATE(YEAR(B961),MONTH(B961),1))</f>
        <v/>
      </c>
      <c r="L961" s="50" t="n"/>
      <c r="M961" s="57" t="n"/>
      <c r="N961" s="50" t="n"/>
    </row>
    <row r="962">
      <c r="B962" s="49" t="n"/>
      <c r="C962" s="50" t="n"/>
      <c r="D962" s="50" t="n"/>
      <c r="E962" s="50" t="n"/>
      <c r="F962" s="51" t="n"/>
      <c r="G962" s="52" t="n"/>
      <c r="H962" s="53" t="n"/>
      <c r="I962" s="54">
        <f>IF(OR(G962="",G962=0),"",H962/G962)</f>
        <v/>
      </c>
      <c r="J962" s="55">
        <f>IF(E962="","",IFERROR(VLOOKUP(E962,Listas!$A$2:$B$12,2,FALSE),""))</f>
        <v/>
      </c>
      <c r="K962" s="56">
        <f>IF(B962="","",DATE(YEAR(B962),MONTH(B962),1))</f>
        <v/>
      </c>
      <c r="L962" s="50" t="n"/>
      <c r="M962" s="57" t="n"/>
      <c r="N962" s="50" t="n"/>
    </row>
    <row r="963">
      <c r="B963" s="49" t="n"/>
      <c r="C963" s="50" t="n"/>
      <c r="D963" s="50" t="n"/>
      <c r="E963" s="50" t="n"/>
      <c r="F963" s="51" t="n"/>
      <c r="G963" s="52" t="n"/>
      <c r="H963" s="53" t="n"/>
      <c r="I963" s="54">
        <f>IF(OR(G963="",G963=0),"",H963/G963)</f>
        <v/>
      </c>
      <c r="J963" s="55">
        <f>IF(E963="","",IFERROR(VLOOKUP(E963,Listas!$A$2:$B$12,2,FALSE),""))</f>
        <v/>
      </c>
      <c r="K963" s="56">
        <f>IF(B963="","",DATE(YEAR(B963),MONTH(B963),1))</f>
        <v/>
      </c>
      <c r="L963" s="50" t="n"/>
      <c r="M963" s="57" t="n"/>
      <c r="N963" s="50" t="n"/>
    </row>
    <row r="964">
      <c r="B964" s="49" t="n"/>
      <c r="C964" s="50" t="n"/>
      <c r="D964" s="50" t="n"/>
      <c r="E964" s="50" t="n"/>
      <c r="F964" s="51" t="n"/>
      <c r="G964" s="52" t="n"/>
      <c r="H964" s="53" t="n"/>
      <c r="I964" s="54">
        <f>IF(OR(G964="",G964=0),"",H964/G964)</f>
        <v/>
      </c>
      <c r="J964" s="55">
        <f>IF(E964="","",IFERROR(VLOOKUP(E964,Listas!$A$2:$B$12,2,FALSE),""))</f>
        <v/>
      </c>
      <c r="K964" s="56">
        <f>IF(B964="","",DATE(YEAR(B964),MONTH(B964),1))</f>
        <v/>
      </c>
      <c r="L964" s="50" t="n"/>
      <c r="M964" s="57" t="n"/>
      <c r="N964" s="50" t="n"/>
    </row>
    <row r="965">
      <c r="B965" s="49" t="n"/>
      <c r="C965" s="50" t="n"/>
      <c r="D965" s="50" t="n"/>
      <c r="E965" s="50" t="n"/>
      <c r="F965" s="51" t="n"/>
      <c r="G965" s="52" t="n"/>
      <c r="H965" s="53" t="n"/>
      <c r="I965" s="54">
        <f>IF(OR(G965="",G965=0),"",H965/G965)</f>
        <v/>
      </c>
      <c r="J965" s="55">
        <f>IF(E965="","",IFERROR(VLOOKUP(E965,Listas!$A$2:$B$12,2,FALSE),""))</f>
        <v/>
      </c>
      <c r="K965" s="56">
        <f>IF(B965="","",DATE(YEAR(B965),MONTH(B965),1))</f>
        <v/>
      </c>
      <c r="L965" s="50" t="n"/>
      <c r="M965" s="57" t="n"/>
      <c r="N965" s="50" t="n"/>
    </row>
    <row r="966">
      <c r="B966" s="49" t="n"/>
      <c r="C966" s="50" t="n"/>
      <c r="D966" s="50" t="n"/>
      <c r="E966" s="50" t="n"/>
      <c r="F966" s="51" t="n"/>
      <c r="G966" s="52" t="n"/>
      <c r="H966" s="53" t="n"/>
      <c r="I966" s="54">
        <f>IF(OR(G966="",G966=0),"",H966/G966)</f>
        <v/>
      </c>
      <c r="J966" s="55">
        <f>IF(E966="","",IFERROR(VLOOKUP(E966,Listas!$A$2:$B$12,2,FALSE),""))</f>
        <v/>
      </c>
      <c r="K966" s="56">
        <f>IF(B966="","",DATE(YEAR(B966),MONTH(B966),1))</f>
        <v/>
      </c>
      <c r="L966" s="50" t="n"/>
      <c r="M966" s="57" t="n"/>
      <c r="N966" s="50" t="n"/>
    </row>
    <row r="967">
      <c r="B967" s="49" t="n"/>
      <c r="C967" s="50" t="n"/>
      <c r="D967" s="50" t="n"/>
      <c r="E967" s="50" t="n"/>
      <c r="F967" s="51" t="n"/>
      <c r="G967" s="52" t="n"/>
      <c r="H967" s="53" t="n"/>
      <c r="I967" s="54">
        <f>IF(OR(G967="",G967=0),"",H967/G967)</f>
        <v/>
      </c>
      <c r="J967" s="55">
        <f>IF(E967="","",IFERROR(VLOOKUP(E967,Listas!$A$2:$B$12,2,FALSE),""))</f>
        <v/>
      </c>
      <c r="K967" s="56">
        <f>IF(B967="","",DATE(YEAR(B967),MONTH(B967),1))</f>
        <v/>
      </c>
      <c r="L967" s="50" t="n"/>
      <c r="M967" s="57" t="n"/>
      <c r="N967" s="50" t="n"/>
    </row>
    <row r="968">
      <c r="B968" s="49" t="n"/>
      <c r="C968" s="50" t="n"/>
      <c r="D968" s="50" t="n"/>
      <c r="E968" s="50" t="n"/>
      <c r="F968" s="51" t="n"/>
      <c r="G968" s="52" t="n"/>
      <c r="H968" s="53" t="n"/>
      <c r="I968" s="54">
        <f>IF(OR(G968="",G968=0),"",H968/G968)</f>
        <v/>
      </c>
      <c r="J968" s="55">
        <f>IF(E968="","",IFERROR(VLOOKUP(E968,Listas!$A$2:$B$12,2,FALSE),""))</f>
        <v/>
      </c>
      <c r="K968" s="56">
        <f>IF(B968="","",DATE(YEAR(B968),MONTH(B968),1))</f>
        <v/>
      </c>
      <c r="L968" s="50" t="n"/>
      <c r="M968" s="57" t="n"/>
      <c r="N968" s="50" t="n"/>
    </row>
    <row r="969">
      <c r="B969" s="49" t="n"/>
      <c r="C969" s="50" t="n"/>
      <c r="D969" s="50" t="n"/>
      <c r="E969" s="50" t="n"/>
      <c r="F969" s="51" t="n"/>
      <c r="G969" s="52" t="n"/>
      <c r="H969" s="53" t="n"/>
      <c r="I969" s="54">
        <f>IF(OR(G969="",G969=0),"",H969/G969)</f>
        <v/>
      </c>
      <c r="J969" s="55">
        <f>IF(E969="","",IFERROR(VLOOKUP(E969,Listas!$A$2:$B$12,2,FALSE),""))</f>
        <v/>
      </c>
      <c r="K969" s="56">
        <f>IF(B969="","",DATE(YEAR(B969),MONTH(B969),1))</f>
        <v/>
      </c>
      <c r="L969" s="50" t="n"/>
      <c r="M969" s="57" t="n"/>
      <c r="N969" s="50" t="n"/>
    </row>
    <row r="970">
      <c r="B970" s="49" t="n"/>
      <c r="C970" s="50" t="n"/>
      <c r="D970" s="50" t="n"/>
      <c r="E970" s="50" t="n"/>
      <c r="F970" s="51" t="n"/>
      <c r="G970" s="52" t="n"/>
      <c r="H970" s="53" t="n"/>
      <c r="I970" s="54">
        <f>IF(OR(G970="",G970=0),"",H970/G970)</f>
        <v/>
      </c>
      <c r="J970" s="55">
        <f>IF(E970="","",IFERROR(VLOOKUP(E970,Listas!$A$2:$B$12,2,FALSE),""))</f>
        <v/>
      </c>
      <c r="K970" s="56">
        <f>IF(B970="","",DATE(YEAR(B970),MONTH(B970),1))</f>
        <v/>
      </c>
      <c r="L970" s="50" t="n"/>
      <c r="M970" s="57" t="n"/>
      <c r="N970" s="50" t="n"/>
    </row>
    <row r="971">
      <c r="B971" s="49" t="n"/>
      <c r="C971" s="50" t="n"/>
      <c r="D971" s="50" t="n"/>
      <c r="E971" s="50" t="n"/>
      <c r="F971" s="51" t="n"/>
      <c r="G971" s="52" t="n"/>
      <c r="H971" s="53" t="n"/>
      <c r="I971" s="54">
        <f>IF(OR(G971="",G971=0),"",H971/G971)</f>
        <v/>
      </c>
      <c r="J971" s="55">
        <f>IF(E971="","",IFERROR(VLOOKUP(E971,Listas!$A$2:$B$12,2,FALSE),""))</f>
        <v/>
      </c>
      <c r="K971" s="56">
        <f>IF(B971="","",DATE(YEAR(B971),MONTH(B971),1))</f>
        <v/>
      </c>
      <c r="L971" s="50" t="n"/>
      <c r="M971" s="57" t="n"/>
      <c r="N971" s="50" t="n"/>
    </row>
    <row r="972">
      <c r="B972" s="49" t="n"/>
      <c r="C972" s="50" t="n"/>
      <c r="D972" s="50" t="n"/>
      <c r="E972" s="50" t="n"/>
      <c r="F972" s="51" t="n"/>
      <c r="G972" s="52" t="n"/>
      <c r="H972" s="53" t="n"/>
      <c r="I972" s="54">
        <f>IF(OR(G972="",G972=0),"",H972/G972)</f>
        <v/>
      </c>
      <c r="J972" s="55">
        <f>IF(E972="","",IFERROR(VLOOKUP(E972,Listas!$A$2:$B$12,2,FALSE),""))</f>
        <v/>
      </c>
      <c r="K972" s="56">
        <f>IF(B972="","",DATE(YEAR(B972),MONTH(B972),1))</f>
        <v/>
      </c>
      <c r="L972" s="50" t="n"/>
      <c r="M972" s="57" t="n"/>
      <c r="N972" s="50" t="n"/>
    </row>
    <row r="973">
      <c r="B973" s="49" t="n"/>
      <c r="C973" s="50" t="n"/>
      <c r="D973" s="50" t="n"/>
      <c r="E973" s="50" t="n"/>
      <c r="F973" s="51" t="n"/>
      <c r="G973" s="52" t="n"/>
      <c r="H973" s="53" t="n"/>
      <c r="I973" s="54">
        <f>IF(OR(G973="",G973=0),"",H973/G973)</f>
        <v/>
      </c>
      <c r="J973" s="55">
        <f>IF(E973="","",IFERROR(VLOOKUP(E973,Listas!$A$2:$B$12,2,FALSE),""))</f>
        <v/>
      </c>
      <c r="K973" s="56">
        <f>IF(B973="","",DATE(YEAR(B973),MONTH(B973),1))</f>
        <v/>
      </c>
      <c r="L973" s="50" t="n"/>
      <c r="M973" s="57" t="n"/>
      <c r="N973" s="50" t="n"/>
    </row>
    <row r="974">
      <c r="B974" s="49" t="n"/>
      <c r="C974" s="50" t="n"/>
      <c r="D974" s="50" t="n"/>
      <c r="E974" s="50" t="n"/>
      <c r="F974" s="51" t="n"/>
      <c r="G974" s="52" t="n"/>
      <c r="H974" s="53" t="n"/>
      <c r="I974" s="54">
        <f>IF(OR(G974="",G974=0),"",H974/G974)</f>
        <v/>
      </c>
      <c r="J974" s="55">
        <f>IF(E974="","",IFERROR(VLOOKUP(E974,Listas!$A$2:$B$12,2,FALSE),""))</f>
        <v/>
      </c>
      <c r="K974" s="56">
        <f>IF(B974="","",DATE(YEAR(B974),MONTH(B974),1))</f>
        <v/>
      </c>
      <c r="L974" s="50" t="n"/>
      <c r="M974" s="57" t="n"/>
      <c r="N974" s="50" t="n"/>
    </row>
    <row r="975">
      <c r="B975" s="49" t="n"/>
      <c r="C975" s="50" t="n"/>
      <c r="D975" s="50" t="n"/>
      <c r="E975" s="50" t="n"/>
      <c r="F975" s="51" t="n"/>
      <c r="G975" s="52" t="n"/>
      <c r="H975" s="53" t="n"/>
      <c r="I975" s="54">
        <f>IF(OR(G975="",G975=0),"",H975/G975)</f>
        <v/>
      </c>
      <c r="J975" s="55">
        <f>IF(E975="","",IFERROR(VLOOKUP(E975,Listas!$A$2:$B$12,2,FALSE),""))</f>
        <v/>
      </c>
      <c r="K975" s="56">
        <f>IF(B975="","",DATE(YEAR(B975),MONTH(B975),1))</f>
        <v/>
      </c>
      <c r="L975" s="50" t="n"/>
      <c r="M975" s="57" t="n"/>
      <c r="N975" s="50" t="n"/>
    </row>
    <row r="976">
      <c r="B976" s="49" t="n"/>
      <c r="C976" s="50" t="n"/>
      <c r="D976" s="50" t="n"/>
      <c r="E976" s="50" t="n"/>
      <c r="F976" s="51" t="n"/>
      <c r="G976" s="52" t="n"/>
      <c r="H976" s="53" t="n"/>
      <c r="I976" s="54">
        <f>IF(OR(G976="",G976=0),"",H976/G976)</f>
        <v/>
      </c>
      <c r="J976" s="55">
        <f>IF(E976="","",IFERROR(VLOOKUP(E976,Listas!$A$2:$B$12,2,FALSE),""))</f>
        <v/>
      </c>
      <c r="K976" s="56">
        <f>IF(B976="","",DATE(YEAR(B976),MONTH(B976),1))</f>
        <v/>
      </c>
      <c r="L976" s="50" t="n"/>
      <c r="M976" s="57" t="n"/>
      <c r="N976" s="50" t="n"/>
    </row>
    <row r="977">
      <c r="B977" s="49" t="n"/>
      <c r="C977" s="50" t="n"/>
      <c r="D977" s="50" t="n"/>
      <c r="E977" s="50" t="n"/>
      <c r="F977" s="51" t="n"/>
      <c r="G977" s="52" t="n"/>
      <c r="H977" s="53" t="n"/>
      <c r="I977" s="54">
        <f>IF(OR(G977="",G977=0),"",H977/G977)</f>
        <v/>
      </c>
      <c r="J977" s="55">
        <f>IF(E977="","",IFERROR(VLOOKUP(E977,Listas!$A$2:$B$12,2,FALSE),""))</f>
        <v/>
      </c>
      <c r="K977" s="56">
        <f>IF(B977="","",DATE(YEAR(B977),MONTH(B977),1))</f>
        <v/>
      </c>
      <c r="L977" s="50" t="n"/>
      <c r="M977" s="57" t="n"/>
      <c r="N977" s="50" t="n"/>
    </row>
    <row r="978">
      <c r="B978" s="49" t="n"/>
      <c r="C978" s="50" t="n"/>
      <c r="D978" s="50" t="n"/>
      <c r="E978" s="50" t="n"/>
      <c r="F978" s="51" t="n"/>
      <c r="G978" s="52" t="n"/>
      <c r="H978" s="53" t="n"/>
      <c r="I978" s="54">
        <f>IF(OR(G978="",G978=0),"",H978/G978)</f>
        <v/>
      </c>
      <c r="J978" s="55">
        <f>IF(E978="","",IFERROR(VLOOKUP(E978,Listas!$A$2:$B$12,2,FALSE),""))</f>
        <v/>
      </c>
      <c r="K978" s="56">
        <f>IF(B978="","",DATE(YEAR(B978),MONTH(B978),1))</f>
        <v/>
      </c>
      <c r="L978" s="50" t="n"/>
      <c r="M978" s="57" t="n"/>
      <c r="N978" s="50" t="n"/>
    </row>
    <row r="979">
      <c r="B979" s="49" t="n"/>
      <c r="C979" s="50" t="n"/>
      <c r="D979" s="50" t="n"/>
      <c r="E979" s="50" t="n"/>
      <c r="F979" s="51" t="n"/>
      <c r="G979" s="52" t="n"/>
      <c r="H979" s="53" t="n"/>
      <c r="I979" s="54">
        <f>IF(OR(G979="",G979=0),"",H979/G979)</f>
        <v/>
      </c>
      <c r="J979" s="55">
        <f>IF(E979="","",IFERROR(VLOOKUP(E979,Listas!$A$2:$B$12,2,FALSE),""))</f>
        <v/>
      </c>
      <c r="K979" s="56">
        <f>IF(B979="","",DATE(YEAR(B979),MONTH(B979),1))</f>
        <v/>
      </c>
      <c r="L979" s="50" t="n"/>
      <c r="M979" s="57" t="n"/>
      <c r="N979" s="50" t="n"/>
    </row>
    <row r="980">
      <c r="B980" s="49" t="n"/>
      <c r="C980" s="50" t="n"/>
      <c r="D980" s="50" t="n"/>
      <c r="E980" s="50" t="n"/>
      <c r="F980" s="51" t="n"/>
      <c r="G980" s="52" t="n"/>
      <c r="H980" s="53" t="n"/>
      <c r="I980" s="54">
        <f>IF(OR(G980="",G980=0),"",H980/G980)</f>
        <v/>
      </c>
      <c r="J980" s="55">
        <f>IF(E980="","",IFERROR(VLOOKUP(E980,Listas!$A$2:$B$12,2,FALSE),""))</f>
        <v/>
      </c>
      <c r="K980" s="56">
        <f>IF(B980="","",DATE(YEAR(B980),MONTH(B980),1))</f>
        <v/>
      </c>
      <c r="L980" s="50" t="n"/>
      <c r="M980" s="57" t="n"/>
      <c r="N980" s="50" t="n"/>
    </row>
    <row r="981">
      <c r="B981" s="49" t="n"/>
      <c r="C981" s="50" t="n"/>
      <c r="D981" s="50" t="n"/>
      <c r="E981" s="50" t="n"/>
      <c r="F981" s="51" t="n"/>
      <c r="G981" s="52" t="n"/>
      <c r="H981" s="53" t="n"/>
      <c r="I981" s="54">
        <f>IF(OR(G981="",G981=0),"",H981/G981)</f>
        <v/>
      </c>
      <c r="J981" s="55">
        <f>IF(E981="","",IFERROR(VLOOKUP(E981,Listas!$A$2:$B$12,2,FALSE),""))</f>
        <v/>
      </c>
      <c r="K981" s="56">
        <f>IF(B981="","",DATE(YEAR(B981),MONTH(B981),1))</f>
        <v/>
      </c>
      <c r="L981" s="50" t="n"/>
      <c r="M981" s="57" t="n"/>
      <c r="N981" s="50" t="n"/>
    </row>
    <row r="982">
      <c r="B982" s="49" t="n"/>
      <c r="C982" s="50" t="n"/>
      <c r="D982" s="50" t="n"/>
      <c r="E982" s="50" t="n"/>
      <c r="F982" s="51" t="n"/>
      <c r="G982" s="52" t="n"/>
      <c r="H982" s="53" t="n"/>
      <c r="I982" s="54">
        <f>IF(OR(G982="",G982=0),"",H982/G982)</f>
        <v/>
      </c>
      <c r="J982" s="55">
        <f>IF(E982="","",IFERROR(VLOOKUP(E982,Listas!$A$2:$B$12,2,FALSE),""))</f>
        <v/>
      </c>
      <c r="K982" s="56">
        <f>IF(B982="","",DATE(YEAR(B982),MONTH(B982),1))</f>
        <v/>
      </c>
      <c r="L982" s="50" t="n"/>
      <c r="M982" s="57" t="n"/>
      <c r="N982" s="50" t="n"/>
    </row>
    <row r="983">
      <c r="B983" s="49" t="n"/>
      <c r="C983" s="50" t="n"/>
      <c r="D983" s="50" t="n"/>
      <c r="E983" s="50" t="n"/>
      <c r="F983" s="51" t="n"/>
      <c r="G983" s="52" t="n"/>
      <c r="H983" s="53" t="n"/>
      <c r="I983" s="54">
        <f>IF(OR(G983="",G983=0),"",H983/G983)</f>
        <v/>
      </c>
      <c r="J983" s="55">
        <f>IF(E983="","",IFERROR(VLOOKUP(E983,Listas!$A$2:$B$12,2,FALSE),""))</f>
        <v/>
      </c>
      <c r="K983" s="56">
        <f>IF(B983="","",DATE(YEAR(B983),MONTH(B983),1))</f>
        <v/>
      </c>
      <c r="L983" s="50" t="n"/>
      <c r="M983" s="57" t="n"/>
      <c r="N983" s="50" t="n"/>
    </row>
    <row r="984">
      <c r="B984" s="49" t="n"/>
      <c r="C984" s="50" t="n"/>
      <c r="D984" s="50" t="n"/>
      <c r="E984" s="50" t="n"/>
      <c r="F984" s="51" t="n"/>
      <c r="G984" s="52" t="n"/>
      <c r="H984" s="53" t="n"/>
      <c r="I984" s="54">
        <f>IF(OR(G984="",G984=0),"",H984/G984)</f>
        <v/>
      </c>
      <c r="J984" s="55">
        <f>IF(E984="","",IFERROR(VLOOKUP(E984,Listas!$A$2:$B$12,2,FALSE),""))</f>
        <v/>
      </c>
      <c r="K984" s="56">
        <f>IF(B984="","",DATE(YEAR(B984),MONTH(B984),1))</f>
        <v/>
      </c>
      <c r="L984" s="50" t="n"/>
      <c r="M984" s="57" t="n"/>
      <c r="N984" s="50" t="n"/>
    </row>
    <row r="985">
      <c r="B985" s="49" t="n"/>
      <c r="C985" s="50" t="n"/>
      <c r="D985" s="50" t="n"/>
      <c r="E985" s="50" t="n"/>
      <c r="F985" s="51" t="n"/>
      <c r="G985" s="52" t="n"/>
      <c r="H985" s="53" t="n"/>
      <c r="I985" s="54">
        <f>IF(OR(G985="",G985=0),"",H985/G985)</f>
        <v/>
      </c>
      <c r="J985" s="55">
        <f>IF(E985="","",IFERROR(VLOOKUP(E985,Listas!$A$2:$B$12,2,FALSE),""))</f>
        <v/>
      </c>
      <c r="K985" s="56">
        <f>IF(B985="","",DATE(YEAR(B985),MONTH(B985),1))</f>
        <v/>
      </c>
      <c r="L985" s="50" t="n"/>
      <c r="M985" s="57" t="n"/>
      <c r="N985" s="50" t="n"/>
    </row>
    <row r="986">
      <c r="B986" s="49" t="n"/>
      <c r="C986" s="50" t="n"/>
      <c r="D986" s="50" t="n"/>
      <c r="E986" s="50" t="n"/>
      <c r="F986" s="51" t="n"/>
      <c r="G986" s="52" t="n"/>
      <c r="H986" s="53" t="n"/>
      <c r="I986" s="54">
        <f>IF(OR(G986="",G986=0),"",H986/G986)</f>
        <v/>
      </c>
      <c r="J986" s="55">
        <f>IF(E986="","",IFERROR(VLOOKUP(E986,Listas!$A$2:$B$12,2,FALSE),""))</f>
        <v/>
      </c>
      <c r="K986" s="56">
        <f>IF(B986="","",DATE(YEAR(B986),MONTH(B986),1))</f>
        <v/>
      </c>
      <c r="L986" s="50" t="n"/>
      <c r="M986" s="57" t="n"/>
      <c r="N986" s="50" t="n"/>
    </row>
    <row r="987">
      <c r="B987" s="49" t="n"/>
      <c r="C987" s="50" t="n"/>
      <c r="D987" s="50" t="n"/>
      <c r="E987" s="50" t="n"/>
      <c r="F987" s="51" t="n"/>
      <c r="G987" s="52" t="n"/>
      <c r="H987" s="53" t="n"/>
      <c r="I987" s="54">
        <f>IF(OR(G987="",G987=0),"",H987/G987)</f>
        <v/>
      </c>
      <c r="J987" s="55">
        <f>IF(E987="","",IFERROR(VLOOKUP(E987,Listas!$A$2:$B$12,2,FALSE),""))</f>
        <v/>
      </c>
      <c r="K987" s="56">
        <f>IF(B987="","",DATE(YEAR(B987),MONTH(B987),1))</f>
        <v/>
      </c>
      <c r="L987" s="50" t="n"/>
      <c r="M987" s="57" t="n"/>
      <c r="N987" s="50" t="n"/>
    </row>
    <row r="988">
      <c r="B988" s="49" t="n"/>
      <c r="C988" s="50" t="n"/>
      <c r="D988" s="50" t="n"/>
      <c r="E988" s="50" t="n"/>
      <c r="F988" s="51" t="n"/>
      <c r="G988" s="52" t="n"/>
      <c r="H988" s="53" t="n"/>
      <c r="I988" s="54">
        <f>IF(OR(G988="",G988=0),"",H988/G988)</f>
        <v/>
      </c>
      <c r="J988" s="55">
        <f>IF(E988="","",IFERROR(VLOOKUP(E988,Listas!$A$2:$B$12,2,FALSE),""))</f>
        <v/>
      </c>
      <c r="K988" s="56">
        <f>IF(B988="","",DATE(YEAR(B988),MONTH(B988),1))</f>
        <v/>
      </c>
      <c r="L988" s="50" t="n"/>
      <c r="M988" s="57" t="n"/>
      <c r="N988" s="50" t="n"/>
    </row>
    <row r="989">
      <c r="B989" s="49" t="n"/>
      <c r="C989" s="50" t="n"/>
      <c r="D989" s="50" t="n"/>
      <c r="E989" s="50" t="n"/>
      <c r="F989" s="51" t="n"/>
      <c r="G989" s="52" t="n"/>
      <c r="H989" s="53" t="n"/>
      <c r="I989" s="54">
        <f>IF(OR(G989="",G989=0),"",H989/G989)</f>
        <v/>
      </c>
      <c r="J989" s="55">
        <f>IF(E989="","",IFERROR(VLOOKUP(E989,Listas!$A$2:$B$12,2,FALSE),""))</f>
        <v/>
      </c>
      <c r="K989" s="56">
        <f>IF(B989="","",DATE(YEAR(B989),MONTH(B989),1))</f>
        <v/>
      </c>
      <c r="L989" s="50" t="n"/>
      <c r="M989" s="57" t="n"/>
      <c r="N989" s="50" t="n"/>
    </row>
    <row r="990">
      <c r="B990" s="49" t="n"/>
      <c r="C990" s="50" t="n"/>
      <c r="D990" s="50" t="n"/>
      <c r="E990" s="50" t="n"/>
      <c r="F990" s="51" t="n"/>
      <c r="G990" s="52" t="n"/>
      <c r="H990" s="53" t="n"/>
      <c r="I990" s="54">
        <f>IF(OR(G990="",G990=0),"",H990/G990)</f>
        <v/>
      </c>
      <c r="J990" s="55">
        <f>IF(E990="","",IFERROR(VLOOKUP(E990,Listas!$A$2:$B$12,2,FALSE),""))</f>
        <v/>
      </c>
      <c r="K990" s="56">
        <f>IF(B990="","",DATE(YEAR(B990),MONTH(B990),1))</f>
        <v/>
      </c>
      <c r="L990" s="50" t="n"/>
      <c r="M990" s="57" t="n"/>
      <c r="N990" s="50" t="n"/>
    </row>
    <row r="991">
      <c r="B991" s="49" t="n"/>
      <c r="C991" s="50" t="n"/>
      <c r="D991" s="50" t="n"/>
      <c r="E991" s="50" t="n"/>
      <c r="F991" s="51" t="n"/>
      <c r="G991" s="52" t="n"/>
      <c r="H991" s="53" t="n"/>
      <c r="I991" s="54">
        <f>IF(OR(G991="",G991=0),"",H991/G991)</f>
        <v/>
      </c>
      <c r="J991" s="55">
        <f>IF(E991="","",IFERROR(VLOOKUP(E991,Listas!$A$2:$B$12,2,FALSE),""))</f>
        <v/>
      </c>
      <c r="K991" s="56">
        <f>IF(B991="","",DATE(YEAR(B991),MONTH(B991),1))</f>
        <v/>
      </c>
      <c r="L991" s="50" t="n"/>
      <c r="M991" s="57" t="n"/>
      <c r="N991" s="50" t="n"/>
    </row>
    <row r="992">
      <c r="B992" s="49" t="n"/>
      <c r="C992" s="50" t="n"/>
      <c r="D992" s="50" t="n"/>
      <c r="E992" s="50" t="n"/>
      <c r="F992" s="51" t="n"/>
      <c r="G992" s="52" t="n"/>
      <c r="H992" s="53" t="n"/>
      <c r="I992" s="54">
        <f>IF(OR(G992="",G992=0),"",H992/G992)</f>
        <v/>
      </c>
      <c r="J992" s="55">
        <f>IF(E992="","",IFERROR(VLOOKUP(E992,Listas!$A$2:$B$12,2,FALSE),""))</f>
        <v/>
      </c>
      <c r="K992" s="56">
        <f>IF(B992="","",DATE(YEAR(B992),MONTH(B992),1))</f>
        <v/>
      </c>
      <c r="L992" s="50" t="n"/>
      <c r="M992" s="57" t="n"/>
      <c r="N992" s="50" t="n"/>
    </row>
    <row r="993">
      <c r="B993" s="49" t="n"/>
      <c r="C993" s="50" t="n"/>
      <c r="D993" s="50" t="n"/>
      <c r="E993" s="50" t="n"/>
      <c r="F993" s="51" t="n"/>
      <c r="G993" s="52" t="n"/>
      <c r="H993" s="53" t="n"/>
      <c r="I993" s="54">
        <f>IF(OR(G993="",G993=0),"",H993/G993)</f>
        <v/>
      </c>
      <c r="J993" s="55">
        <f>IF(E993="","",IFERROR(VLOOKUP(E993,Listas!$A$2:$B$12,2,FALSE),""))</f>
        <v/>
      </c>
      <c r="K993" s="56">
        <f>IF(B993="","",DATE(YEAR(B993),MONTH(B993),1))</f>
        <v/>
      </c>
      <c r="L993" s="50" t="n"/>
      <c r="M993" s="57" t="n"/>
      <c r="N993" s="50" t="n"/>
    </row>
    <row r="994">
      <c r="B994" s="49" t="n"/>
      <c r="C994" s="50" t="n"/>
      <c r="D994" s="50" t="n"/>
      <c r="E994" s="50" t="n"/>
      <c r="F994" s="51" t="n"/>
      <c r="G994" s="52" t="n"/>
      <c r="H994" s="53" t="n"/>
      <c r="I994" s="54">
        <f>IF(OR(G994="",G994=0),"",H994/G994)</f>
        <v/>
      </c>
      <c r="J994" s="55">
        <f>IF(E994="","",IFERROR(VLOOKUP(E994,Listas!$A$2:$B$12,2,FALSE),""))</f>
        <v/>
      </c>
      <c r="K994" s="56">
        <f>IF(B994="","",DATE(YEAR(B994),MONTH(B994),1))</f>
        <v/>
      </c>
      <c r="L994" s="50" t="n"/>
      <c r="M994" s="57" t="n"/>
      <c r="N994" s="50" t="n"/>
    </row>
    <row r="995">
      <c r="B995" s="49" t="n"/>
      <c r="C995" s="50" t="n"/>
      <c r="D995" s="50" t="n"/>
      <c r="E995" s="50" t="n"/>
      <c r="F995" s="51" t="n"/>
      <c r="G995" s="52" t="n"/>
      <c r="H995" s="53" t="n"/>
      <c r="I995" s="54">
        <f>IF(OR(G995="",G995=0),"",H995/G995)</f>
        <v/>
      </c>
      <c r="J995" s="55">
        <f>IF(E995="","",IFERROR(VLOOKUP(E995,Listas!$A$2:$B$12,2,FALSE),""))</f>
        <v/>
      </c>
      <c r="K995" s="56">
        <f>IF(B995="","",DATE(YEAR(B995),MONTH(B995),1))</f>
        <v/>
      </c>
      <c r="L995" s="50" t="n"/>
      <c r="M995" s="57" t="n"/>
      <c r="N995" s="50" t="n"/>
    </row>
    <row r="996">
      <c r="B996" s="49" t="n"/>
      <c r="C996" s="50" t="n"/>
      <c r="D996" s="50" t="n"/>
      <c r="E996" s="50" t="n"/>
      <c r="F996" s="51" t="n"/>
      <c r="G996" s="52" t="n"/>
      <c r="H996" s="53" t="n"/>
      <c r="I996" s="54">
        <f>IF(OR(G996="",G996=0),"",H996/G996)</f>
        <v/>
      </c>
      <c r="J996" s="55">
        <f>IF(E996="","",IFERROR(VLOOKUP(E996,Listas!$A$2:$B$12,2,FALSE),""))</f>
        <v/>
      </c>
      <c r="K996" s="56">
        <f>IF(B996="","",DATE(YEAR(B996),MONTH(B996),1))</f>
        <v/>
      </c>
      <c r="L996" s="50" t="n"/>
      <c r="M996" s="57" t="n"/>
      <c r="N996" s="50" t="n"/>
    </row>
    <row r="997">
      <c r="B997" s="49" t="n"/>
      <c r="C997" s="50" t="n"/>
      <c r="D997" s="50" t="n"/>
      <c r="E997" s="50" t="n"/>
      <c r="F997" s="51" t="n"/>
      <c r="G997" s="52" t="n"/>
      <c r="H997" s="53" t="n"/>
      <c r="I997" s="54">
        <f>IF(OR(G997="",G997=0),"",H997/G997)</f>
        <v/>
      </c>
      <c r="J997" s="55">
        <f>IF(E997="","",IFERROR(VLOOKUP(E997,Listas!$A$2:$B$12,2,FALSE),""))</f>
        <v/>
      </c>
      <c r="K997" s="56">
        <f>IF(B997="","",DATE(YEAR(B997),MONTH(B997),1))</f>
        <v/>
      </c>
      <c r="L997" s="50" t="n"/>
      <c r="M997" s="57" t="n"/>
      <c r="N997" s="50" t="n"/>
    </row>
    <row r="998">
      <c r="B998" s="49" t="n"/>
      <c r="C998" s="50" t="n"/>
      <c r="D998" s="50" t="n"/>
      <c r="E998" s="50" t="n"/>
      <c r="F998" s="51" t="n"/>
      <c r="G998" s="52" t="n"/>
      <c r="H998" s="53" t="n"/>
      <c r="I998" s="54">
        <f>IF(OR(G998="",G998=0),"",H998/G998)</f>
        <v/>
      </c>
      <c r="J998" s="55">
        <f>IF(E998="","",IFERROR(VLOOKUP(E998,Listas!$A$2:$B$12,2,FALSE),""))</f>
        <v/>
      </c>
      <c r="K998" s="56">
        <f>IF(B998="","",DATE(YEAR(B998),MONTH(B998),1))</f>
        <v/>
      </c>
      <c r="L998" s="50" t="n"/>
      <c r="M998" s="57" t="n"/>
      <c r="N998" s="50" t="n"/>
    </row>
    <row r="999">
      <c r="B999" s="49" t="n"/>
      <c r="C999" s="50" t="n"/>
      <c r="D999" s="50" t="n"/>
      <c r="E999" s="50" t="n"/>
      <c r="F999" s="51" t="n"/>
      <c r="G999" s="52" t="n"/>
      <c r="H999" s="53" t="n"/>
      <c r="I999" s="54">
        <f>IF(OR(G999="",G999=0),"",H999/G999)</f>
        <v/>
      </c>
      <c r="J999" s="55">
        <f>IF(E999="","",IFERROR(VLOOKUP(E999,Listas!$A$2:$B$12,2,FALSE),""))</f>
        <v/>
      </c>
      <c r="K999" s="56">
        <f>IF(B999="","",DATE(YEAR(B999),MONTH(B999),1))</f>
        <v/>
      </c>
      <c r="L999" s="50" t="n"/>
      <c r="M999" s="57" t="n"/>
      <c r="N999" s="50" t="n"/>
    </row>
    <row r="1000">
      <c r="B1000" s="49" t="n"/>
      <c r="C1000" s="50" t="n"/>
      <c r="D1000" s="50" t="n"/>
      <c r="E1000" s="50" t="n"/>
      <c r="F1000" s="51" t="n"/>
      <c r="G1000" s="52" t="n"/>
      <c r="H1000" s="53" t="n"/>
      <c r="I1000" s="54">
        <f>IF(OR(G1000="",G1000=0),"",H1000/G1000)</f>
        <v/>
      </c>
      <c r="J1000" s="55">
        <f>IF(E1000="","",IFERROR(VLOOKUP(E1000,Listas!$A$2:$B$12,2,FALSE),""))</f>
        <v/>
      </c>
      <c r="K1000" s="56">
        <f>IF(B1000="","",DATE(YEAR(B1000),MONTH(B1000),1))</f>
        <v/>
      </c>
      <c r="L1000" s="50" t="n"/>
      <c r="M1000" s="57" t="n"/>
      <c r="N1000" s="50" t="n"/>
    </row>
    <row r="1001">
      <c r="B1001" s="49" t="n"/>
      <c r="C1001" s="50" t="n"/>
      <c r="D1001" s="50" t="n"/>
      <c r="E1001" s="50" t="n"/>
      <c r="F1001" s="51" t="n"/>
      <c r="G1001" s="52" t="n"/>
      <c r="H1001" s="53" t="n"/>
      <c r="I1001" s="54">
        <f>IF(OR(G1001="",G1001=0),"",H1001/G1001)</f>
        <v/>
      </c>
      <c r="J1001" s="55">
        <f>IF(E1001="","",IFERROR(VLOOKUP(E1001,Listas!$A$2:$B$12,2,FALSE),""))</f>
        <v/>
      </c>
      <c r="K1001" s="56">
        <f>IF(B1001="","",DATE(YEAR(B1001),MONTH(B1001),1))</f>
        <v/>
      </c>
      <c r="L1001" s="50" t="n"/>
      <c r="M1001" s="57" t="n"/>
      <c r="N1001" s="50" t="n"/>
    </row>
    <row r="1002">
      <c r="B1002" s="49" t="n"/>
      <c r="C1002" s="50" t="n"/>
      <c r="D1002" s="50" t="n"/>
      <c r="E1002" s="50" t="n"/>
      <c r="F1002" s="51" t="n"/>
      <c r="G1002" s="52" t="n"/>
      <c r="H1002" s="53" t="n"/>
      <c r="I1002" s="54">
        <f>IF(OR(G1002="",G1002=0),"",H1002/G1002)</f>
        <v/>
      </c>
      <c r="J1002" s="55">
        <f>IF(E1002="","",IFERROR(VLOOKUP(E1002,Listas!$A$2:$B$12,2,FALSE),""))</f>
        <v/>
      </c>
      <c r="K1002" s="56">
        <f>IF(B1002="","",DATE(YEAR(B1002),MONTH(B1002),1))</f>
        <v/>
      </c>
      <c r="L1002" s="50" t="n"/>
      <c r="M1002" s="57" t="n"/>
      <c r="N1002" s="50" t="n"/>
    </row>
    <row r="1003">
      <c r="B1003" s="49" t="n"/>
      <c r="C1003" s="50" t="n"/>
      <c r="D1003" s="50" t="n"/>
      <c r="E1003" s="50" t="n"/>
      <c r="F1003" s="51" t="n"/>
      <c r="G1003" s="52" t="n"/>
      <c r="H1003" s="53" t="n"/>
      <c r="I1003" s="54">
        <f>IF(OR(G1003="",G1003=0),"",H1003/G1003)</f>
        <v/>
      </c>
      <c r="J1003" s="55">
        <f>IF(E1003="","",IFERROR(VLOOKUP(E1003,Listas!$A$2:$B$12,2,FALSE),""))</f>
        <v/>
      </c>
      <c r="K1003" s="56">
        <f>IF(B1003="","",DATE(YEAR(B1003),MONTH(B1003),1))</f>
        <v/>
      </c>
      <c r="L1003" s="50" t="n"/>
      <c r="M1003" s="57" t="n"/>
      <c r="N1003" s="50" t="n"/>
    </row>
    <row r="1004">
      <c r="B1004" s="49" t="n"/>
      <c r="C1004" s="50" t="n"/>
      <c r="D1004" s="50" t="n"/>
      <c r="E1004" s="50" t="n"/>
      <c r="F1004" s="51" t="n"/>
      <c r="G1004" s="52" t="n"/>
      <c r="H1004" s="53" t="n"/>
      <c r="I1004" s="54">
        <f>IF(OR(G1004="",G1004=0),"",H1004/G1004)</f>
        <v/>
      </c>
      <c r="J1004" s="55">
        <f>IF(E1004="","",IFERROR(VLOOKUP(E1004,Listas!$A$2:$B$12,2,FALSE),""))</f>
        <v/>
      </c>
      <c r="K1004" s="56">
        <f>IF(B1004="","",DATE(YEAR(B1004),MONTH(B1004),1))</f>
        <v/>
      </c>
      <c r="L1004" s="50" t="n"/>
      <c r="M1004" s="57" t="n"/>
      <c r="N1004" s="50" t="n"/>
    </row>
    <row r="1005">
      <c r="B1005" s="49" t="n"/>
      <c r="C1005" s="50" t="n"/>
      <c r="D1005" s="50" t="n"/>
      <c r="E1005" s="50" t="n"/>
      <c r="F1005" s="51" t="n"/>
      <c r="G1005" s="52" t="n"/>
      <c r="H1005" s="53" t="n"/>
      <c r="I1005" s="54">
        <f>IF(OR(G1005="",G1005=0),"",H1005/G1005)</f>
        <v/>
      </c>
      <c r="J1005" s="55">
        <f>IF(E1005="","",IFERROR(VLOOKUP(E1005,Listas!$A$2:$B$12,2,FALSE),""))</f>
        <v/>
      </c>
      <c r="K1005" s="56">
        <f>IF(B1005="","",DATE(YEAR(B1005),MONTH(B1005),1))</f>
        <v/>
      </c>
      <c r="L1005" s="50" t="n"/>
      <c r="M1005" s="57" t="n"/>
      <c r="N1005" s="50" t="n"/>
    </row>
    <row r="1006">
      <c r="B1006" s="49" t="n"/>
      <c r="C1006" s="50" t="n"/>
      <c r="D1006" s="50" t="n"/>
      <c r="E1006" s="50" t="n"/>
      <c r="F1006" s="51" t="n"/>
      <c r="G1006" s="52" t="n"/>
      <c r="H1006" s="53" t="n"/>
      <c r="I1006" s="54">
        <f>IF(OR(G1006="",G1006=0),"",H1006/G1006)</f>
        <v/>
      </c>
      <c r="J1006" s="55">
        <f>IF(E1006="","",IFERROR(VLOOKUP(E1006,Listas!$A$2:$B$12,2,FALSE),""))</f>
        <v/>
      </c>
      <c r="K1006" s="56">
        <f>IF(B1006="","",DATE(YEAR(B1006),MONTH(B1006),1))</f>
        <v/>
      </c>
      <c r="L1006" s="50" t="n"/>
      <c r="M1006" s="57" t="n"/>
      <c r="N1006" s="50" t="n"/>
    </row>
  </sheetData>
  <autoFilter ref="B6:N1006"/>
  <mergeCells count="2">
    <mergeCell ref="B3:N3"/>
    <mergeCell ref="B2:N2"/>
  </mergeCells>
  <conditionalFormatting sqref="B7:N1006">
    <cfRule type="expression" priority="1" dxfId="0">
      <formula>AND(MOD(ROW(),2)=0,$B7&lt;&gt;"")</formula>
    </cfRule>
  </conditionalFormatting>
  <dataValidations count="4">
    <dataValidation sqref="C7:C1006" showDropDown="0" showInputMessage="0" showErrorMessage="1" allowBlank="1" errorTitle="Valor fora da lista" error="Cadastre a placa na aba Veículos antes de lançar." type="list">
      <formula1>=V_Placas</formula1>
    </dataValidation>
    <dataValidation sqref="D7:D1006" showDropDown="0" showInputMessage="0" showErrorMessage="1" allowBlank="1" errorTitle="Valor fora da lista" error="Cadastre o motorista na aba Motoristas." type="list">
      <formula1>=M_Nomes</formula1>
    </dataValidation>
    <dataValidation sqref="E7:E1006" showDropDown="0" showInputMessage="0" showErrorMessage="1" allowBlank="1" errorTitle="Valor fora da lista" error="Use um tipo da lista para o resumo funcionar." type="list">
      <formula1>=Lista_Tipos</formula1>
    </dataValidation>
    <dataValidation sqref="B7:B1006" showDropDown="0" showInputMessage="0" showErrorMessage="1" allowBlank="0" errorTitle="Data inválida" error="Digite a data no formato dd/mm/aaaa." type="date" operator="greaterThan">
      <formula1>36526</formula1>
    </dataValidation>
  </dataValidations>
  <pageMargins left="0.75" right="0.75" top="1" bottom="1" header="0.5" footer="0.5"/>
  <pageSetup orientation="landscape" fitToHeight="0" fitToWidth="1"/>
  <headerFooter>
    <oddHeader/>
    <oddFooter>&amp;CACMON Rastreamento e Gestão de Frotas · acmon.com.br · (42) 99143-8533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374151"/>
    <outlinePr summaryBelow="1" summaryRight="1"/>
    <pageSetUpPr fitToPage="1"/>
  </sheetPr>
  <dimension ref="B2:J2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2" customWidth="1" min="2" max="2"/>
    <col width="26" customWidth="1" min="3" max="3"/>
    <col width="8" customWidth="1" min="4" max="4"/>
    <col width="13" customWidth="1" min="5" max="5"/>
    <col width="14" customWidth="1" min="6" max="6"/>
    <col width="11" customWidth="1" min="7" max="7"/>
    <col width="12" customWidth="1" min="8" max="8"/>
    <col width="18" customWidth="1" min="9" max="9"/>
    <col width="15" customWidth="1" min="10" max="10"/>
  </cols>
  <sheetData>
    <row r="1" ht="34" customHeight="1"/>
    <row r="2" ht="26" customHeight="1">
      <c r="B2" s="22" t="inlineStr">
        <is>
          <t>Veículos</t>
        </is>
      </c>
    </row>
    <row r="3">
      <c r="B3" s="23" t="inlineStr">
        <is>
          <t>Cadastre cada veículo uma vez. A placa é a chave que liga lançamentos, vencimentos e resumo.</t>
        </is>
      </c>
    </row>
    <row r="4" ht="4" customHeight="1"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6" ht="30" customHeight="1">
      <c r="B6" s="33" t="inlineStr">
        <is>
          <t>Placa</t>
        </is>
      </c>
      <c r="C6" s="33" t="inlineStr">
        <is>
          <t>Modelo</t>
        </is>
      </c>
      <c r="D6" s="33" t="inlineStr">
        <is>
          <t>Ano</t>
        </is>
      </c>
      <c r="E6" s="33" t="inlineStr">
        <is>
          <t>Tipo</t>
        </is>
      </c>
      <c r="F6" s="33" t="inlineStr">
        <is>
          <t>Combustível</t>
        </is>
      </c>
      <c r="G6" s="33" t="inlineStr">
        <is>
          <t>Usa ARLA 32</t>
        </is>
      </c>
      <c r="H6" s="33" t="inlineStr">
        <is>
          <t>Km inicial</t>
        </is>
      </c>
      <c r="I6" s="33" t="inlineStr">
        <is>
          <t>Centro de custo</t>
        </is>
      </c>
      <c r="J6" s="33" t="inlineStr">
        <is>
          <t>Situação</t>
        </is>
      </c>
    </row>
    <row r="7">
      <c r="B7" s="50" t="inlineStr">
        <is>
          <t>ABC1D23</t>
        </is>
      </c>
      <c r="C7" s="50" t="inlineStr">
        <is>
          <t>Fiat Strada Freedom</t>
        </is>
      </c>
      <c r="D7" s="58" t="n">
        <v>2022</v>
      </c>
      <c r="E7" s="50" t="inlineStr">
        <is>
          <t>Leve</t>
        </is>
      </c>
      <c r="F7" s="50" t="inlineStr">
        <is>
          <t>Flex</t>
        </is>
      </c>
      <c r="G7" s="50" t="inlineStr">
        <is>
          <t>Não</t>
        </is>
      </c>
      <c r="H7" s="51" t="n">
        <v>45200</v>
      </c>
      <c r="I7" s="50" t="inlineStr">
        <is>
          <t>Comercial</t>
        </is>
      </c>
      <c r="J7" s="50" t="inlineStr">
        <is>
          <t>Ativo</t>
        </is>
      </c>
    </row>
    <row r="8">
      <c r="B8" s="50" t="inlineStr">
        <is>
          <t>BRA2E19</t>
        </is>
      </c>
      <c r="C8" s="50" t="inlineStr">
        <is>
          <t>VW Delivery 11.180</t>
        </is>
      </c>
      <c r="D8" s="58" t="n">
        <v>2021</v>
      </c>
      <c r="E8" s="50" t="inlineStr">
        <is>
          <t>Caminhão</t>
        </is>
      </c>
      <c r="F8" s="50" t="inlineStr">
        <is>
          <t>Diesel S10</t>
        </is>
      </c>
      <c r="G8" s="50" t="inlineStr">
        <is>
          <t>Sim</t>
        </is>
      </c>
      <c r="H8" s="51" t="n">
        <v>182000</v>
      </c>
      <c r="I8" s="50" t="inlineStr">
        <is>
          <t>Distribuição</t>
        </is>
      </c>
      <c r="J8" s="50" t="inlineStr">
        <is>
          <t>Ativo</t>
        </is>
      </c>
    </row>
    <row r="9">
      <c r="B9" s="50" t="inlineStr">
        <is>
          <t>QWE4R56</t>
        </is>
      </c>
      <c r="C9" s="50" t="inlineStr">
        <is>
          <t>Renault Master Furgão</t>
        </is>
      </c>
      <c r="D9" s="58" t="n">
        <v>2023</v>
      </c>
      <c r="E9" s="50" t="inlineStr">
        <is>
          <t>Utilitário</t>
        </is>
      </c>
      <c r="F9" s="50" t="inlineStr">
        <is>
          <t>Diesel S10</t>
        </is>
      </c>
      <c r="G9" s="50" t="inlineStr">
        <is>
          <t>Não</t>
        </is>
      </c>
      <c r="H9" s="51" t="n">
        <v>38000</v>
      </c>
      <c r="I9" s="50" t="inlineStr">
        <is>
          <t>Serviços</t>
        </is>
      </c>
      <c r="J9" s="50" t="inlineStr">
        <is>
          <t>Ativo</t>
        </is>
      </c>
    </row>
    <row r="10">
      <c r="B10" s="50" t="inlineStr">
        <is>
          <t>RTY7U89</t>
        </is>
      </c>
      <c r="C10" s="50" t="inlineStr">
        <is>
          <t>Scania R 450</t>
        </is>
      </c>
      <c r="D10" s="58" t="n">
        <v>2020</v>
      </c>
      <c r="E10" s="50" t="inlineStr">
        <is>
          <t>Caminhão</t>
        </is>
      </c>
      <c r="F10" s="50" t="inlineStr">
        <is>
          <t>Diesel S10</t>
        </is>
      </c>
      <c r="G10" s="50" t="inlineStr">
        <is>
          <t>Sim</t>
        </is>
      </c>
      <c r="H10" s="51" t="n">
        <v>412000</v>
      </c>
      <c r="I10" s="50" t="inlineStr">
        <is>
          <t>Rodoviário</t>
        </is>
      </c>
      <c r="J10" s="50" t="inlineStr">
        <is>
          <t>Ativo</t>
        </is>
      </c>
    </row>
    <row r="11">
      <c r="B11" s="50" t="n"/>
      <c r="C11" s="50" t="n"/>
      <c r="D11" s="58" t="n"/>
      <c r="E11" s="50" t="n"/>
      <c r="F11" s="50" t="n"/>
      <c r="G11" s="50" t="n"/>
      <c r="H11" s="51" t="n"/>
      <c r="I11" s="50" t="n"/>
      <c r="J11" s="50" t="n"/>
    </row>
    <row r="12">
      <c r="B12" s="50" t="n"/>
      <c r="C12" s="50" t="n"/>
      <c r="D12" s="58" t="n"/>
      <c r="E12" s="50" t="n"/>
      <c r="F12" s="50" t="n"/>
      <c r="G12" s="50" t="n"/>
      <c r="H12" s="51" t="n"/>
      <c r="I12" s="50" t="n"/>
      <c r="J12" s="50" t="n"/>
    </row>
    <row r="13">
      <c r="B13" s="50" t="n"/>
      <c r="C13" s="50" t="n"/>
      <c r="D13" s="58" t="n"/>
      <c r="E13" s="50" t="n"/>
      <c r="F13" s="50" t="n"/>
      <c r="G13" s="50" t="n"/>
      <c r="H13" s="51" t="n"/>
      <c r="I13" s="50" t="n"/>
      <c r="J13" s="50" t="n"/>
    </row>
    <row r="14">
      <c r="B14" s="50" t="n"/>
      <c r="C14" s="50" t="n"/>
      <c r="D14" s="58" t="n"/>
      <c r="E14" s="50" t="n"/>
      <c r="F14" s="50" t="n"/>
      <c r="G14" s="50" t="n"/>
      <c r="H14" s="51" t="n"/>
      <c r="I14" s="50" t="n"/>
      <c r="J14" s="50" t="n"/>
    </row>
    <row r="15">
      <c r="B15" s="50" t="n"/>
      <c r="C15" s="50" t="n"/>
      <c r="D15" s="58" t="n"/>
      <c r="E15" s="50" t="n"/>
      <c r="F15" s="50" t="n"/>
      <c r="G15" s="50" t="n"/>
      <c r="H15" s="51" t="n"/>
      <c r="I15" s="50" t="n"/>
      <c r="J15" s="50" t="n"/>
    </row>
    <row r="16">
      <c r="B16" s="50" t="n"/>
      <c r="C16" s="50" t="n"/>
      <c r="D16" s="58" t="n"/>
      <c r="E16" s="50" t="n"/>
      <c r="F16" s="50" t="n"/>
      <c r="G16" s="50" t="n"/>
      <c r="H16" s="51" t="n"/>
      <c r="I16" s="50" t="n"/>
      <c r="J16" s="50" t="n"/>
    </row>
    <row r="17">
      <c r="B17" s="50" t="n"/>
      <c r="C17" s="50" t="n"/>
      <c r="D17" s="58" t="n"/>
      <c r="E17" s="50" t="n"/>
      <c r="F17" s="50" t="n"/>
      <c r="G17" s="50" t="n"/>
      <c r="H17" s="51" t="n"/>
      <c r="I17" s="50" t="n"/>
      <c r="J17" s="50" t="n"/>
    </row>
    <row r="18">
      <c r="B18" s="50" t="n"/>
      <c r="C18" s="50" t="n"/>
      <c r="D18" s="58" t="n"/>
      <c r="E18" s="50" t="n"/>
      <c r="F18" s="50" t="n"/>
      <c r="G18" s="50" t="n"/>
      <c r="H18" s="51" t="n"/>
      <c r="I18" s="50" t="n"/>
      <c r="J18" s="50" t="n"/>
    </row>
    <row r="19">
      <c r="B19" s="50" t="n"/>
      <c r="C19" s="50" t="n"/>
      <c r="D19" s="58" t="n"/>
      <c r="E19" s="50" t="n"/>
      <c r="F19" s="50" t="n"/>
      <c r="G19" s="50" t="n"/>
      <c r="H19" s="51" t="n"/>
      <c r="I19" s="50" t="n"/>
      <c r="J19" s="50" t="n"/>
    </row>
    <row r="20">
      <c r="B20" s="50" t="n"/>
      <c r="C20" s="50" t="n"/>
      <c r="D20" s="58" t="n"/>
      <c r="E20" s="50" t="n"/>
      <c r="F20" s="50" t="n"/>
      <c r="G20" s="50" t="n"/>
      <c r="H20" s="51" t="n"/>
      <c r="I20" s="50" t="n"/>
      <c r="J20" s="50" t="n"/>
    </row>
    <row r="21">
      <c r="B21" s="50" t="n"/>
      <c r="C21" s="50" t="n"/>
      <c r="D21" s="58" t="n"/>
      <c r="E21" s="50" t="n"/>
      <c r="F21" s="50" t="n"/>
      <c r="G21" s="50" t="n"/>
      <c r="H21" s="51" t="n"/>
      <c r="I21" s="50" t="n"/>
      <c r="J21" s="50" t="n"/>
    </row>
    <row r="22">
      <c r="B22" s="50" t="n"/>
      <c r="C22" s="50" t="n"/>
      <c r="D22" s="58" t="n"/>
      <c r="E22" s="50" t="n"/>
      <c r="F22" s="50" t="n"/>
      <c r="G22" s="50" t="n"/>
      <c r="H22" s="51" t="n"/>
      <c r="I22" s="50" t="n"/>
      <c r="J22" s="50" t="n"/>
    </row>
    <row r="23">
      <c r="B23" s="50" t="n"/>
      <c r="C23" s="50" t="n"/>
      <c r="D23" s="58" t="n"/>
      <c r="E23" s="50" t="n"/>
      <c r="F23" s="50" t="n"/>
      <c r="G23" s="50" t="n"/>
      <c r="H23" s="51" t="n"/>
      <c r="I23" s="50" t="n"/>
      <c r="J23" s="50" t="n"/>
    </row>
    <row r="24">
      <c r="B24" s="50" t="n"/>
      <c r="C24" s="50" t="n"/>
      <c r="D24" s="58" t="n"/>
      <c r="E24" s="50" t="n"/>
      <c r="F24" s="50" t="n"/>
      <c r="G24" s="50" t="n"/>
      <c r="H24" s="51" t="n"/>
      <c r="I24" s="50" t="n"/>
      <c r="J24" s="50" t="n"/>
    </row>
    <row r="25">
      <c r="B25" s="50" t="n"/>
      <c r="C25" s="50" t="n"/>
      <c r="D25" s="58" t="n"/>
      <c r="E25" s="50" t="n"/>
      <c r="F25" s="50" t="n"/>
      <c r="G25" s="50" t="n"/>
      <c r="H25" s="51" t="n"/>
      <c r="I25" s="50" t="n"/>
      <c r="J25" s="50" t="n"/>
    </row>
    <row r="26">
      <c r="B26" s="50" t="n"/>
      <c r="C26" s="50" t="n"/>
      <c r="D26" s="58" t="n"/>
      <c r="E26" s="50" t="n"/>
      <c r="F26" s="50" t="n"/>
      <c r="G26" s="50" t="n"/>
      <c r="H26" s="51" t="n"/>
      <c r="I26" s="50" t="n"/>
      <c r="J26" s="50" t="n"/>
    </row>
    <row r="27">
      <c r="B27" s="50" t="n"/>
      <c r="C27" s="50" t="n"/>
      <c r="D27" s="58" t="n"/>
      <c r="E27" s="50" t="n"/>
      <c r="F27" s="50" t="n"/>
      <c r="G27" s="50" t="n"/>
      <c r="H27" s="51" t="n"/>
      <c r="I27" s="50" t="n"/>
      <c r="J27" s="50" t="n"/>
    </row>
    <row r="28">
      <c r="B28" s="50" t="n"/>
      <c r="C28" s="50" t="n"/>
      <c r="D28" s="58" t="n"/>
      <c r="E28" s="50" t="n"/>
      <c r="F28" s="50" t="n"/>
      <c r="G28" s="50" t="n"/>
      <c r="H28" s="51" t="n"/>
      <c r="I28" s="50" t="n"/>
      <c r="J28" s="50" t="n"/>
    </row>
    <row r="29">
      <c r="B29" s="50" t="n"/>
      <c r="C29" s="50" t="n"/>
      <c r="D29" s="58" t="n"/>
      <c r="E29" s="50" t="n"/>
      <c r="F29" s="50" t="n"/>
      <c r="G29" s="50" t="n"/>
      <c r="H29" s="51" t="n"/>
      <c r="I29" s="50" t="n"/>
      <c r="J29" s="50" t="n"/>
    </row>
    <row r="30">
      <c r="B30" s="50" t="n"/>
      <c r="C30" s="50" t="n"/>
      <c r="D30" s="58" t="n"/>
      <c r="E30" s="50" t="n"/>
      <c r="F30" s="50" t="n"/>
      <c r="G30" s="50" t="n"/>
      <c r="H30" s="51" t="n"/>
      <c r="I30" s="50" t="n"/>
      <c r="J30" s="50" t="n"/>
    </row>
    <row r="31">
      <c r="B31" s="50" t="n"/>
      <c r="C31" s="50" t="n"/>
      <c r="D31" s="58" t="n"/>
      <c r="E31" s="50" t="n"/>
      <c r="F31" s="50" t="n"/>
      <c r="G31" s="50" t="n"/>
      <c r="H31" s="51" t="n"/>
      <c r="I31" s="50" t="n"/>
      <c r="J31" s="50" t="n"/>
    </row>
    <row r="32">
      <c r="B32" s="50" t="n"/>
      <c r="C32" s="50" t="n"/>
      <c r="D32" s="58" t="n"/>
      <c r="E32" s="50" t="n"/>
      <c r="F32" s="50" t="n"/>
      <c r="G32" s="50" t="n"/>
      <c r="H32" s="51" t="n"/>
      <c r="I32" s="50" t="n"/>
      <c r="J32" s="50" t="n"/>
    </row>
    <row r="33">
      <c r="B33" s="50" t="n"/>
      <c r="C33" s="50" t="n"/>
      <c r="D33" s="58" t="n"/>
      <c r="E33" s="50" t="n"/>
      <c r="F33" s="50" t="n"/>
      <c r="G33" s="50" t="n"/>
      <c r="H33" s="51" t="n"/>
      <c r="I33" s="50" t="n"/>
      <c r="J33" s="50" t="n"/>
    </row>
    <row r="34">
      <c r="B34" s="50" t="n"/>
      <c r="C34" s="50" t="n"/>
      <c r="D34" s="58" t="n"/>
      <c r="E34" s="50" t="n"/>
      <c r="F34" s="50" t="n"/>
      <c r="G34" s="50" t="n"/>
      <c r="H34" s="51" t="n"/>
      <c r="I34" s="50" t="n"/>
      <c r="J34" s="50" t="n"/>
    </row>
    <row r="35">
      <c r="B35" s="50" t="n"/>
      <c r="C35" s="50" t="n"/>
      <c r="D35" s="58" t="n"/>
      <c r="E35" s="50" t="n"/>
      <c r="F35" s="50" t="n"/>
      <c r="G35" s="50" t="n"/>
      <c r="H35" s="51" t="n"/>
      <c r="I35" s="50" t="n"/>
      <c r="J35" s="50" t="n"/>
    </row>
    <row r="36">
      <c r="B36" s="50" t="n"/>
      <c r="C36" s="50" t="n"/>
      <c r="D36" s="58" t="n"/>
      <c r="E36" s="50" t="n"/>
      <c r="F36" s="50" t="n"/>
      <c r="G36" s="50" t="n"/>
      <c r="H36" s="51" t="n"/>
      <c r="I36" s="50" t="n"/>
      <c r="J36" s="50" t="n"/>
    </row>
    <row r="37">
      <c r="B37" s="50" t="n"/>
      <c r="C37" s="50" t="n"/>
      <c r="D37" s="58" t="n"/>
      <c r="E37" s="50" t="n"/>
      <c r="F37" s="50" t="n"/>
      <c r="G37" s="50" t="n"/>
      <c r="H37" s="51" t="n"/>
      <c r="I37" s="50" t="n"/>
      <c r="J37" s="50" t="n"/>
    </row>
    <row r="38">
      <c r="B38" s="50" t="n"/>
      <c r="C38" s="50" t="n"/>
      <c r="D38" s="58" t="n"/>
      <c r="E38" s="50" t="n"/>
      <c r="F38" s="50" t="n"/>
      <c r="G38" s="50" t="n"/>
      <c r="H38" s="51" t="n"/>
      <c r="I38" s="50" t="n"/>
      <c r="J38" s="50" t="n"/>
    </row>
    <row r="39">
      <c r="B39" s="50" t="n"/>
      <c r="C39" s="50" t="n"/>
      <c r="D39" s="58" t="n"/>
      <c r="E39" s="50" t="n"/>
      <c r="F39" s="50" t="n"/>
      <c r="G39" s="50" t="n"/>
      <c r="H39" s="51" t="n"/>
      <c r="I39" s="50" t="n"/>
      <c r="J39" s="50" t="n"/>
    </row>
    <row r="40">
      <c r="B40" s="50" t="n"/>
      <c r="C40" s="50" t="n"/>
      <c r="D40" s="58" t="n"/>
      <c r="E40" s="50" t="n"/>
      <c r="F40" s="50" t="n"/>
      <c r="G40" s="50" t="n"/>
      <c r="H40" s="51" t="n"/>
      <c r="I40" s="50" t="n"/>
      <c r="J40" s="50" t="n"/>
    </row>
    <row r="41">
      <c r="B41" s="50" t="n"/>
      <c r="C41" s="50" t="n"/>
      <c r="D41" s="58" t="n"/>
      <c r="E41" s="50" t="n"/>
      <c r="F41" s="50" t="n"/>
      <c r="G41" s="50" t="n"/>
      <c r="H41" s="51" t="n"/>
      <c r="I41" s="50" t="n"/>
      <c r="J41" s="50" t="n"/>
    </row>
    <row r="42">
      <c r="B42" s="50" t="n"/>
      <c r="C42" s="50" t="n"/>
      <c r="D42" s="58" t="n"/>
      <c r="E42" s="50" t="n"/>
      <c r="F42" s="50" t="n"/>
      <c r="G42" s="50" t="n"/>
      <c r="H42" s="51" t="n"/>
      <c r="I42" s="50" t="n"/>
      <c r="J42" s="50" t="n"/>
    </row>
    <row r="43">
      <c r="B43" s="50" t="n"/>
      <c r="C43" s="50" t="n"/>
      <c r="D43" s="58" t="n"/>
      <c r="E43" s="50" t="n"/>
      <c r="F43" s="50" t="n"/>
      <c r="G43" s="50" t="n"/>
      <c r="H43" s="51" t="n"/>
      <c r="I43" s="50" t="n"/>
      <c r="J43" s="50" t="n"/>
    </row>
    <row r="44">
      <c r="B44" s="50" t="n"/>
      <c r="C44" s="50" t="n"/>
      <c r="D44" s="58" t="n"/>
      <c r="E44" s="50" t="n"/>
      <c r="F44" s="50" t="n"/>
      <c r="G44" s="50" t="n"/>
      <c r="H44" s="51" t="n"/>
      <c r="I44" s="50" t="n"/>
      <c r="J44" s="50" t="n"/>
    </row>
    <row r="45">
      <c r="B45" s="50" t="n"/>
      <c r="C45" s="50" t="n"/>
      <c r="D45" s="58" t="n"/>
      <c r="E45" s="50" t="n"/>
      <c r="F45" s="50" t="n"/>
      <c r="G45" s="50" t="n"/>
      <c r="H45" s="51" t="n"/>
      <c r="I45" s="50" t="n"/>
      <c r="J45" s="50" t="n"/>
    </row>
    <row r="46">
      <c r="B46" s="50" t="n"/>
      <c r="C46" s="50" t="n"/>
      <c r="D46" s="58" t="n"/>
      <c r="E46" s="50" t="n"/>
      <c r="F46" s="50" t="n"/>
      <c r="G46" s="50" t="n"/>
      <c r="H46" s="51" t="n"/>
      <c r="I46" s="50" t="n"/>
      <c r="J46" s="50" t="n"/>
    </row>
    <row r="47">
      <c r="B47" s="50" t="n"/>
      <c r="C47" s="50" t="n"/>
      <c r="D47" s="58" t="n"/>
      <c r="E47" s="50" t="n"/>
      <c r="F47" s="50" t="n"/>
      <c r="G47" s="50" t="n"/>
      <c r="H47" s="51" t="n"/>
      <c r="I47" s="50" t="n"/>
      <c r="J47" s="50" t="n"/>
    </row>
    <row r="48">
      <c r="B48" s="50" t="n"/>
      <c r="C48" s="50" t="n"/>
      <c r="D48" s="58" t="n"/>
      <c r="E48" s="50" t="n"/>
      <c r="F48" s="50" t="n"/>
      <c r="G48" s="50" t="n"/>
      <c r="H48" s="51" t="n"/>
      <c r="I48" s="50" t="n"/>
      <c r="J48" s="50" t="n"/>
    </row>
    <row r="49">
      <c r="B49" s="50" t="n"/>
      <c r="C49" s="50" t="n"/>
      <c r="D49" s="58" t="n"/>
      <c r="E49" s="50" t="n"/>
      <c r="F49" s="50" t="n"/>
      <c r="G49" s="50" t="n"/>
      <c r="H49" s="51" t="n"/>
      <c r="I49" s="50" t="n"/>
      <c r="J49" s="50" t="n"/>
    </row>
    <row r="50">
      <c r="B50" s="50" t="n"/>
      <c r="C50" s="50" t="n"/>
      <c r="D50" s="58" t="n"/>
      <c r="E50" s="50" t="n"/>
      <c r="F50" s="50" t="n"/>
      <c r="G50" s="50" t="n"/>
      <c r="H50" s="51" t="n"/>
      <c r="I50" s="50" t="n"/>
      <c r="J50" s="50" t="n"/>
    </row>
    <row r="51">
      <c r="B51" s="50" t="n"/>
      <c r="C51" s="50" t="n"/>
      <c r="D51" s="58" t="n"/>
      <c r="E51" s="50" t="n"/>
      <c r="F51" s="50" t="n"/>
      <c r="G51" s="50" t="n"/>
      <c r="H51" s="51" t="n"/>
      <c r="I51" s="50" t="n"/>
      <c r="J51" s="50" t="n"/>
    </row>
    <row r="52">
      <c r="B52" s="50" t="n"/>
      <c r="C52" s="50" t="n"/>
      <c r="D52" s="58" t="n"/>
      <c r="E52" s="50" t="n"/>
      <c r="F52" s="50" t="n"/>
      <c r="G52" s="50" t="n"/>
      <c r="H52" s="51" t="n"/>
      <c r="I52" s="50" t="n"/>
      <c r="J52" s="50" t="n"/>
    </row>
    <row r="53">
      <c r="B53" s="50" t="n"/>
      <c r="C53" s="50" t="n"/>
      <c r="D53" s="58" t="n"/>
      <c r="E53" s="50" t="n"/>
      <c r="F53" s="50" t="n"/>
      <c r="G53" s="50" t="n"/>
      <c r="H53" s="51" t="n"/>
      <c r="I53" s="50" t="n"/>
      <c r="J53" s="50" t="n"/>
    </row>
    <row r="54">
      <c r="B54" s="50" t="n"/>
      <c r="C54" s="50" t="n"/>
      <c r="D54" s="58" t="n"/>
      <c r="E54" s="50" t="n"/>
      <c r="F54" s="50" t="n"/>
      <c r="G54" s="50" t="n"/>
      <c r="H54" s="51" t="n"/>
      <c r="I54" s="50" t="n"/>
      <c r="J54" s="50" t="n"/>
    </row>
    <row r="55">
      <c r="B55" s="50" t="n"/>
      <c r="C55" s="50" t="n"/>
      <c r="D55" s="58" t="n"/>
      <c r="E55" s="50" t="n"/>
      <c r="F55" s="50" t="n"/>
      <c r="G55" s="50" t="n"/>
      <c r="H55" s="51" t="n"/>
      <c r="I55" s="50" t="n"/>
      <c r="J55" s="50" t="n"/>
    </row>
    <row r="56">
      <c r="B56" s="50" t="n"/>
      <c r="C56" s="50" t="n"/>
      <c r="D56" s="58" t="n"/>
      <c r="E56" s="50" t="n"/>
      <c r="F56" s="50" t="n"/>
      <c r="G56" s="50" t="n"/>
      <c r="H56" s="51" t="n"/>
      <c r="I56" s="50" t="n"/>
      <c r="J56" s="50" t="n"/>
    </row>
    <row r="57">
      <c r="B57" s="50" t="n"/>
      <c r="C57" s="50" t="n"/>
      <c r="D57" s="58" t="n"/>
      <c r="E57" s="50" t="n"/>
      <c r="F57" s="50" t="n"/>
      <c r="G57" s="50" t="n"/>
      <c r="H57" s="51" t="n"/>
      <c r="I57" s="50" t="n"/>
      <c r="J57" s="50" t="n"/>
    </row>
    <row r="58">
      <c r="B58" s="50" t="n"/>
      <c r="C58" s="50" t="n"/>
      <c r="D58" s="58" t="n"/>
      <c r="E58" s="50" t="n"/>
      <c r="F58" s="50" t="n"/>
      <c r="G58" s="50" t="n"/>
      <c r="H58" s="51" t="n"/>
      <c r="I58" s="50" t="n"/>
      <c r="J58" s="50" t="n"/>
    </row>
    <row r="59">
      <c r="B59" s="50" t="n"/>
      <c r="C59" s="50" t="n"/>
      <c r="D59" s="58" t="n"/>
      <c r="E59" s="50" t="n"/>
      <c r="F59" s="50" t="n"/>
      <c r="G59" s="50" t="n"/>
      <c r="H59" s="51" t="n"/>
      <c r="I59" s="50" t="n"/>
      <c r="J59" s="50" t="n"/>
    </row>
    <row r="60">
      <c r="B60" s="50" t="n"/>
      <c r="C60" s="50" t="n"/>
      <c r="D60" s="58" t="n"/>
      <c r="E60" s="50" t="n"/>
      <c r="F60" s="50" t="n"/>
      <c r="G60" s="50" t="n"/>
      <c r="H60" s="51" t="n"/>
      <c r="I60" s="50" t="n"/>
      <c r="J60" s="50" t="n"/>
    </row>
    <row r="61">
      <c r="B61" s="50" t="n"/>
      <c r="C61" s="50" t="n"/>
      <c r="D61" s="58" t="n"/>
      <c r="E61" s="50" t="n"/>
      <c r="F61" s="50" t="n"/>
      <c r="G61" s="50" t="n"/>
      <c r="H61" s="51" t="n"/>
      <c r="I61" s="50" t="n"/>
      <c r="J61" s="50" t="n"/>
    </row>
    <row r="62">
      <c r="B62" s="50" t="n"/>
      <c r="C62" s="50" t="n"/>
      <c r="D62" s="58" t="n"/>
      <c r="E62" s="50" t="n"/>
      <c r="F62" s="50" t="n"/>
      <c r="G62" s="50" t="n"/>
      <c r="H62" s="51" t="n"/>
      <c r="I62" s="50" t="n"/>
      <c r="J62" s="50" t="n"/>
    </row>
    <row r="63">
      <c r="B63" s="50" t="n"/>
      <c r="C63" s="50" t="n"/>
      <c r="D63" s="58" t="n"/>
      <c r="E63" s="50" t="n"/>
      <c r="F63" s="50" t="n"/>
      <c r="G63" s="50" t="n"/>
      <c r="H63" s="51" t="n"/>
      <c r="I63" s="50" t="n"/>
      <c r="J63" s="50" t="n"/>
    </row>
    <row r="64">
      <c r="B64" s="50" t="n"/>
      <c r="C64" s="50" t="n"/>
      <c r="D64" s="58" t="n"/>
      <c r="E64" s="50" t="n"/>
      <c r="F64" s="50" t="n"/>
      <c r="G64" s="50" t="n"/>
      <c r="H64" s="51" t="n"/>
      <c r="I64" s="50" t="n"/>
      <c r="J64" s="50" t="n"/>
    </row>
    <row r="65">
      <c r="B65" s="50" t="n"/>
      <c r="C65" s="50" t="n"/>
      <c r="D65" s="58" t="n"/>
      <c r="E65" s="50" t="n"/>
      <c r="F65" s="50" t="n"/>
      <c r="G65" s="50" t="n"/>
      <c r="H65" s="51" t="n"/>
      <c r="I65" s="50" t="n"/>
      <c r="J65" s="50" t="n"/>
    </row>
    <row r="66">
      <c r="B66" s="50" t="n"/>
      <c r="C66" s="50" t="n"/>
      <c r="D66" s="58" t="n"/>
      <c r="E66" s="50" t="n"/>
      <c r="F66" s="50" t="n"/>
      <c r="G66" s="50" t="n"/>
      <c r="H66" s="51" t="n"/>
      <c r="I66" s="50" t="n"/>
      <c r="J66" s="50" t="n"/>
    </row>
    <row r="67">
      <c r="B67" s="50" t="n"/>
      <c r="C67" s="50" t="n"/>
      <c r="D67" s="58" t="n"/>
      <c r="E67" s="50" t="n"/>
      <c r="F67" s="50" t="n"/>
      <c r="G67" s="50" t="n"/>
      <c r="H67" s="51" t="n"/>
      <c r="I67" s="50" t="n"/>
      <c r="J67" s="50" t="n"/>
    </row>
    <row r="68">
      <c r="B68" s="50" t="n"/>
      <c r="C68" s="50" t="n"/>
      <c r="D68" s="58" t="n"/>
      <c r="E68" s="50" t="n"/>
      <c r="F68" s="50" t="n"/>
      <c r="G68" s="50" t="n"/>
      <c r="H68" s="51" t="n"/>
      <c r="I68" s="50" t="n"/>
      <c r="J68" s="50" t="n"/>
    </row>
    <row r="69">
      <c r="B69" s="50" t="n"/>
      <c r="C69" s="50" t="n"/>
      <c r="D69" s="58" t="n"/>
      <c r="E69" s="50" t="n"/>
      <c r="F69" s="50" t="n"/>
      <c r="G69" s="50" t="n"/>
      <c r="H69" s="51" t="n"/>
      <c r="I69" s="50" t="n"/>
      <c r="J69" s="50" t="n"/>
    </row>
    <row r="70">
      <c r="B70" s="50" t="n"/>
      <c r="C70" s="50" t="n"/>
      <c r="D70" s="58" t="n"/>
      <c r="E70" s="50" t="n"/>
      <c r="F70" s="50" t="n"/>
      <c r="G70" s="50" t="n"/>
      <c r="H70" s="51" t="n"/>
      <c r="I70" s="50" t="n"/>
      <c r="J70" s="50" t="n"/>
    </row>
    <row r="71">
      <c r="B71" s="50" t="n"/>
      <c r="C71" s="50" t="n"/>
      <c r="D71" s="58" t="n"/>
      <c r="E71" s="50" t="n"/>
      <c r="F71" s="50" t="n"/>
      <c r="G71" s="50" t="n"/>
      <c r="H71" s="51" t="n"/>
      <c r="I71" s="50" t="n"/>
      <c r="J71" s="50" t="n"/>
    </row>
    <row r="72">
      <c r="B72" s="50" t="n"/>
      <c r="C72" s="50" t="n"/>
      <c r="D72" s="58" t="n"/>
      <c r="E72" s="50" t="n"/>
      <c r="F72" s="50" t="n"/>
      <c r="G72" s="50" t="n"/>
      <c r="H72" s="51" t="n"/>
      <c r="I72" s="50" t="n"/>
      <c r="J72" s="50" t="n"/>
    </row>
    <row r="73">
      <c r="B73" s="50" t="n"/>
      <c r="C73" s="50" t="n"/>
      <c r="D73" s="58" t="n"/>
      <c r="E73" s="50" t="n"/>
      <c r="F73" s="50" t="n"/>
      <c r="G73" s="50" t="n"/>
      <c r="H73" s="51" t="n"/>
      <c r="I73" s="50" t="n"/>
      <c r="J73" s="50" t="n"/>
    </row>
    <row r="74">
      <c r="B74" s="50" t="n"/>
      <c r="C74" s="50" t="n"/>
      <c r="D74" s="58" t="n"/>
      <c r="E74" s="50" t="n"/>
      <c r="F74" s="50" t="n"/>
      <c r="G74" s="50" t="n"/>
      <c r="H74" s="51" t="n"/>
      <c r="I74" s="50" t="n"/>
      <c r="J74" s="50" t="n"/>
    </row>
    <row r="75">
      <c r="B75" s="50" t="n"/>
      <c r="C75" s="50" t="n"/>
      <c r="D75" s="58" t="n"/>
      <c r="E75" s="50" t="n"/>
      <c r="F75" s="50" t="n"/>
      <c r="G75" s="50" t="n"/>
      <c r="H75" s="51" t="n"/>
      <c r="I75" s="50" t="n"/>
      <c r="J75" s="50" t="n"/>
    </row>
    <row r="76">
      <c r="B76" s="50" t="n"/>
      <c r="C76" s="50" t="n"/>
      <c r="D76" s="58" t="n"/>
      <c r="E76" s="50" t="n"/>
      <c r="F76" s="50" t="n"/>
      <c r="G76" s="50" t="n"/>
      <c r="H76" s="51" t="n"/>
      <c r="I76" s="50" t="n"/>
      <c r="J76" s="50" t="n"/>
    </row>
    <row r="77">
      <c r="B77" s="50" t="n"/>
      <c r="C77" s="50" t="n"/>
      <c r="D77" s="58" t="n"/>
      <c r="E77" s="50" t="n"/>
      <c r="F77" s="50" t="n"/>
      <c r="G77" s="50" t="n"/>
      <c r="H77" s="51" t="n"/>
      <c r="I77" s="50" t="n"/>
      <c r="J77" s="50" t="n"/>
    </row>
    <row r="78">
      <c r="B78" s="50" t="n"/>
      <c r="C78" s="50" t="n"/>
      <c r="D78" s="58" t="n"/>
      <c r="E78" s="50" t="n"/>
      <c r="F78" s="50" t="n"/>
      <c r="G78" s="50" t="n"/>
      <c r="H78" s="51" t="n"/>
      <c r="I78" s="50" t="n"/>
      <c r="J78" s="50" t="n"/>
    </row>
    <row r="79">
      <c r="B79" s="50" t="n"/>
      <c r="C79" s="50" t="n"/>
      <c r="D79" s="58" t="n"/>
      <c r="E79" s="50" t="n"/>
      <c r="F79" s="50" t="n"/>
      <c r="G79" s="50" t="n"/>
      <c r="H79" s="51" t="n"/>
      <c r="I79" s="50" t="n"/>
      <c r="J79" s="50" t="n"/>
    </row>
    <row r="80">
      <c r="B80" s="50" t="n"/>
      <c r="C80" s="50" t="n"/>
      <c r="D80" s="58" t="n"/>
      <c r="E80" s="50" t="n"/>
      <c r="F80" s="50" t="n"/>
      <c r="G80" s="50" t="n"/>
      <c r="H80" s="51" t="n"/>
      <c r="I80" s="50" t="n"/>
      <c r="J80" s="50" t="n"/>
    </row>
    <row r="81">
      <c r="B81" s="50" t="n"/>
      <c r="C81" s="50" t="n"/>
      <c r="D81" s="58" t="n"/>
      <c r="E81" s="50" t="n"/>
      <c r="F81" s="50" t="n"/>
      <c r="G81" s="50" t="n"/>
      <c r="H81" s="51" t="n"/>
      <c r="I81" s="50" t="n"/>
      <c r="J81" s="50" t="n"/>
    </row>
    <row r="82">
      <c r="B82" s="50" t="n"/>
      <c r="C82" s="50" t="n"/>
      <c r="D82" s="58" t="n"/>
      <c r="E82" s="50" t="n"/>
      <c r="F82" s="50" t="n"/>
      <c r="G82" s="50" t="n"/>
      <c r="H82" s="51" t="n"/>
      <c r="I82" s="50" t="n"/>
      <c r="J82" s="50" t="n"/>
    </row>
    <row r="83">
      <c r="B83" s="50" t="n"/>
      <c r="C83" s="50" t="n"/>
      <c r="D83" s="58" t="n"/>
      <c r="E83" s="50" t="n"/>
      <c r="F83" s="50" t="n"/>
      <c r="G83" s="50" t="n"/>
      <c r="H83" s="51" t="n"/>
      <c r="I83" s="50" t="n"/>
      <c r="J83" s="50" t="n"/>
    </row>
    <row r="84">
      <c r="B84" s="50" t="n"/>
      <c r="C84" s="50" t="n"/>
      <c r="D84" s="58" t="n"/>
      <c r="E84" s="50" t="n"/>
      <c r="F84" s="50" t="n"/>
      <c r="G84" s="50" t="n"/>
      <c r="H84" s="51" t="n"/>
      <c r="I84" s="50" t="n"/>
      <c r="J84" s="50" t="n"/>
    </row>
    <row r="85">
      <c r="B85" s="50" t="n"/>
      <c r="C85" s="50" t="n"/>
      <c r="D85" s="58" t="n"/>
      <c r="E85" s="50" t="n"/>
      <c r="F85" s="50" t="n"/>
      <c r="G85" s="50" t="n"/>
      <c r="H85" s="51" t="n"/>
      <c r="I85" s="50" t="n"/>
      <c r="J85" s="50" t="n"/>
    </row>
    <row r="86">
      <c r="B86" s="50" t="n"/>
      <c r="C86" s="50" t="n"/>
      <c r="D86" s="58" t="n"/>
      <c r="E86" s="50" t="n"/>
      <c r="F86" s="50" t="n"/>
      <c r="G86" s="50" t="n"/>
      <c r="H86" s="51" t="n"/>
      <c r="I86" s="50" t="n"/>
      <c r="J86" s="50" t="n"/>
    </row>
    <row r="87">
      <c r="B87" s="50" t="n"/>
      <c r="C87" s="50" t="n"/>
      <c r="D87" s="58" t="n"/>
      <c r="E87" s="50" t="n"/>
      <c r="F87" s="50" t="n"/>
      <c r="G87" s="50" t="n"/>
      <c r="H87" s="51" t="n"/>
      <c r="I87" s="50" t="n"/>
      <c r="J87" s="50" t="n"/>
    </row>
    <row r="88">
      <c r="B88" s="50" t="n"/>
      <c r="C88" s="50" t="n"/>
      <c r="D88" s="58" t="n"/>
      <c r="E88" s="50" t="n"/>
      <c r="F88" s="50" t="n"/>
      <c r="G88" s="50" t="n"/>
      <c r="H88" s="51" t="n"/>
      <c r="I88" s="50" t="n"/>
      <c r="J88" s="50" t="n"/>
    </row>
    <row r="89">
      <c r="B89" s="50" t="n"/>
      <c r="C89" s="50" t="n"/>
      <c r="D89" s="58" t="n"/>
      <c r="E89" s="50" t="n"/>
      <c r="F89" s="50" t="n"/>
      <c r="G89" s="50" t="n"/>
      <c r="H89" s="51" t="n"/>
      <c r="I89" s="50" t="n"/>
      <c r="J89" s="50" t="n"/>
    </row>
    <row r="90">
      <c r="B90" s="50" t="n"/>
      <c r="C90" s="50" t="n"/>
      <c r="D90" s="58" t="n"/>
      <c r="E90" s="50" t="n"/>
      <c r="F90" s="50" t="n"/>
      <c r="G90" s="50" t="n"/>
      <c r="H90" s="51" t="n"/>
      <c r="I90" s="50" t="n"/>
      <c r="J90" s="50" t="n"/>
    </row>
    <row r="91">
      <c r="B91" s="50" t="n"/>
      <c r="C91" s="50" t="n"/>
      <c r="D91" s="58" t="n"/>
      <c r="E91" s="50" t="n"/>
      <c r="F91" s="50" t="n"/>
      <c r="G91" s="50" t="n"/>
      <c r="H91" s="51" t="n"/>
      <c r="I91" s="50" t="n"/>
      <c r="J91" s="50" t="n"/>
    </row>
    <row r="92">
      <c r="B92" s="50" t="n"/>
      <c r="C92" s="50" t="n"/>
      <c r="D92" s="58" t="n"/>
      <c r="E92" s="50" t="n"/>
      <c r="F92" s="50" t="n"/>
      <c r="G92" s="50" t="n"/>
      <c r="H92" s="51" t="n"/>
      <c r="I92" s="50" t="n"/>
      <c r="J92" s="50" t="n"/>
    </row>
    <row r="93">
      <c r="B93" s="50" t="n"/>
      <c r="C93" s="50" t="n"/>
      <c r="D93" s="58" t="n"/>
      <c r="E93" s="50" t="n"/>
      <c r="F93" s="50" t="n"/>
      <c r="G93" s="50" t="n"/>
      <c r="H93" s="51" t="n"/>
      <c r="I93" s="50" t="n"/>
      <c r="J93" s="50" t="n"/>
    </row>
    <row r="94">
      <c r="B94" s="50" t="n"/>
      <c r="C94" s="50" t="n"/>
      <c r="D94" s="58" t="n"/>
      <c r="E94" s="50" t="n"/>
      <c r="F94" s="50" t="n"/>
      <c r="G94" s="50" t="n"/>
      <c r="H94" s="51" t="n"/>
      <c r="I94" s="50" t="n"/>
      <c r="J94" s="50" t="n"/>
    </row>
    <row r="95">
      <c r="B95" s="50" t="n"/>
      <c r="C95" s="50" t="n"/>
      <c r="D95" s="58" t="n"/>
      <c r="E95" s="50" t="n"/>
      <c r="F95" s="50" t="n"/>
      <c r="G95" s="50" t="n"/>
      <c r="H95" s="51" t="n"/>
      <c r="I95" s="50" t="n"/>
      <c r="J95" s="50" t="n"/>
    </row>
    <row r="96">
      <c r="B96" s="50" t="n"/>
      <c r="C96" s="50" t="n"/>
      <c r="D96" s="58" t="n"/>
      <c r="E96" s="50" t="n"/>
      <c r="F96" s="50" t="n"/>
      <c r="G96" s="50" t="n"/>
      <c r="H96" s="51" t="n"/>
      <c r="I96" s="50" t="n"/>
      <c r="J96" s="50" t="n"/>
    </row>
    <row r="97">
      <c r="B97" s="50" t="n"/>
      <c r="C97" s="50" t="n"/>
      <c r="D97" s="58" t="n"/>
      <c r="E97" s="50" t="n"/>
      <c r="F97" s="50" t="n"/>
      <c r="G97" s="50" t="n"/>
      <c r="H97" s="51" t="n"/>
      <c r="I97" s="50" t="n"/>
      <c r="J97" s="50" t="n"/>
    </row>
    <row r="98">
      <c r="B98" s="50" t="n"/>
      <c r="C98" s="50" t="n"/>
      <c r="D98" s="58" t="n"/>
      <c r="E98" s="50" t="n"/>
      <c r="F98" s="50" t="n"/>
      <c r="G98" s="50" t="n"/>
      <c r="H98" s="51" t="n"/>
      <c r="I98" s="50" t="n"/>
      <c r="J98" s="50" t="n"/>
    </row>
    <row r="99">
      <c r="B99" s="50" t="n"/>
      <c r="C99" s="50" t="n"/>
      <c r="D99" s="58" t="n"/>
      <c r="E99" s="50" t="n"/>
      <c r="F99" s="50" t="n"/>
      <c r="G99" s="50" t="n"/>
      <c r="H99" s="51" t="n"/>
      <c r="I99" s="50" t="n"/>
      <c r="J99" s="50" t="n"/>
    </row>
    <row r="100">
      <c r="B100" s="50" t="n"/>
      <c r="C100" s="50" t="n"/>
      <c r="D100" s="58" t="n"/>
      <c r="E100" s="50" t="n"/>
      <c r="F100" s="50" t="n"/>
      <c r="G100" s="50" t="n"/>
      <c r="H100" s="51" t="n"/>
      <c r="I100" s="50" t="n"/>
      <c r="J100" s="50" t="n"/>
    </row>
    <row r="101">
      <c r="B101" s="50" t="n"/>
      <c r="C101" s="50" t="n"/>
      <c r="D101" s="58" t="n"/>
      <c r="E101" s="50" t="n"/>
      <c r="F101" s="50" t="n"/>
      <c r="G101" s="50" t="n"/>
      <c r="H101" s="51" t="n"/>
      <c r="I101" s="50" t="n"/>
      <c r="J101" s="50" t="n"/>
    </row>
    <row r="102">
      <c r="B102" s="50" t="n"/>
      <c r="C102" s="50" t="n"/>
      <c r="D102" s="58" t="n"/>
      <c r="E102" s="50" t="n"/>
      <c r="F102" s="50" t="n"/>
      <c r="G102" s="50" t="n"/>
      <c r="H102" s="51" t="n"/>
      <c r="I102" s="50" t="n"/>
      <c r="J102" s="50" t="n"/>
    </row>
    <row r="103">
      <c r="B103" s="50" t="n"/>
      <c r="C103" s="50" t="n"/>
      <c r="D103" s="58" t="n"/>
      <c r="E103" s="50" t="n"/>
      <c r="F103" s="50" t="n"/>
      <c r="G103" s="50" t="n"/>
      <c r="H103" s="51" t="n"/>
      <c r="I103" s="50" t="n"/>
      <c r="J103" s="50" t="n"/>
    </row>
    <row r="104">
      <c r="B104" s="50" t="n"/>
      <c r="C104" s="50" t="n"/>
      <c r="D104" s="58" t="n"/>
      <c r="E104" s="50" t="n"/>
      <c r="F104" s="50" t="n"/>
      <c r="G104" s="50" t="n"/>
      <c r="H104" s="51" t="n"/>
      <c r="I104" s="50" t="n"/>
      <c r="J104" s="50" t="n"/>
    </row>
    <row r="105">
      <c r="B105" s="50" t="n"/>
      <c r="C105" s="50" t="n"/>
      <c r="D105" s="58" t="n"/>
      <c r="E105" s="50" t="n"/>
      <c r="F105" s="50" t="n"/>
      <c r="G105" s="50" t="n"/>
      <c r="H105" s="51" t="n"/>
      <c r="I105" s="50" t="n"/>
      <c r="J105" s="50" t="n"/>
    </row>
    <row r="106">
      <c r="B106" s="50" t="n"/>
      <c r="C106" s="50" t="n"/>
      <c r="D106" s="58" t="n"/>
      <c r="E106" s="50" t="n"/>
      <c r="F106" s="50" t="n"/>
      <c r="G106" s="50" t="n"/>
      <c r="H106" s="51" t="n"/>
      <c r="I106" s="50" t="n"/>
      <c r="J106" s="50" t="n"/>
    </row>
    <row r="107">
      <c r="B107" s="50" t="n"/>
      <c r="C107" s="50" t="n"/>
      <c r="D107" s="58" t="n"/>
      <c r="E107" s="50" t="n"/>
      <c r="F107" s="50" t="n"/>
      <c r="G107" s="50" t="n"/>
      <c r="H107" s="51" t="n"/>
      <c r="I107" s="50" t="n"/>
      <c r="J107" s="50" t="n"/>
    </row>
    <row r="108">
      <c r="B108" s="50" t="n"/>
      <c r="C108" s="50" t="n"/>
      <c r="D108" s="58" t="n"/>
      <c r="E108" s="50" t="n"/>
      <c r="F108" s="50" t="n"/>
      <c r="G108" s="50" t="n"/>
      <c r="H108" s="51" t="n"/>
      <c r="I108" s="50" t="n"/>
      <c r="J108" s="50" t="n"/>
    </row>
    <row r="109">
      <c r="B109" s="50" t="n"/>
      <c r="C109" s="50" t="n"/>
      <c r="D109" s="58" t="n"/>
      <c r="E109" s="50" t="n"/>
      <c r="F109" s="50" t="n"/>
      <c r="G109" s="50" t="n"/>
      <c r="H109" s="51" t="n"/>
      <c r="I109" s="50" t="n"/>
      <c r="J109" s="50" t="n"/>
    </row>
    <row r="110">
      <c r="B110" s="50" t="n"/>
      <c r="C110" s="50" t="n"/>
      <c r="D110" s="58" t="n"/>
      <c r="E110" s="50" t="n"/>
      <c r="F110" s="50" t="n"/>
      <c r="G110" s="50" t="n"/>
      <c r="H110" s="51" t="n"/>
      <c r="I110" s="50" t="n"/>
      <c r="J110" s="50" t="n"/>
    </row>
    <row r="111">
      <c r="B111" s="50" t="n"/>
      <c r="C111" s="50" t="n"/>
      <c r="D111" s="58" t="n"/>
      <c r="E111" s="50" t="n"/>
      <c r="F111" s="50" t="n"/>
      <c r="G111" s="50" t="n"/>
      <c r="H111" s="51" t="n"/>
      <c r="I111" s="50" t="n"/>
      <c r="J111" s="50" t="n"/>
    </row>
    <row r="112">
      <c r="B112" s="50" t="n"/>
      <c r="C112" s="50" t="n"/>
      <c r="D112" s="58" t="n"/>
      <c r="E112" s="50" t="n"/>
      <c r="F112" s="50" t="n"/>
      <c r="G112" s="50" t="n"/>
      <c r="H112" s="51" t="n"/>
      <c r="I112" s="50" t="n"/>
      <c r="J112" s="50" t="n"/>
    </row>
    <row r="113">
      <c r="B113" s="50" t="n"/>
      <c r="C113" s="50" t="n"/>
      <c r="D113" s="58" t="n"/>
      <c r="E113" s="50" t="n"/>
      <c r="F113" s="50" t="n"/>
      <c r="G113" s="50" t="n"/>
      <c r="H113" s="51" t="n"/>
      <c r="I113" s="50" t="n"/>
      <c r="J113" s="50" t="n"/>
    </row>
    <row r="114">
      <c r="B114" s="50" t="n"/>
      <c r="C114" s="50" t="n"/>
      <c r="D114" s="58" t="n"/>
      <c r="E114" s="50" t="n"/>
      <c r="F114" s="50" t="n"/>
      <c r="G114" s="50" t="n"/>
      <c r="H114" s="51" t="n"/>
      <c r="I114" s="50" t="n"/>
      <c r="J114" s="50" t="n"/>
    </row>
    <row r="115">
      <c r="B115" s="50" t="n"/>
      <c r="C115" s="50" t="n"/>
      <c r="D115" s="58" t="n"/>
      <c r="E115" s="50" t="n"/>
      <c r="F115" s="50" t="n"/>
      <c r="G115" s="50" t="n"/>
      <c r="H115" s="51" t="n"/>
      <c r="I115" s="50" t="n"/>
      <c r="J115" s="50" t="n"/>
    </row>
    <row r="116">
      <c r="B116" s="50" t="n"/>
      <c r="C116" s="50" t="n"/>
      <c r="D116" s="58" t="n"/>
      <c r="E116" s="50" t="n"/>
      <c r="F116" s="50" t="n"/>
      <c r="G116" s="50" t="n"/>
      <c r="H116" s="51" t="n"/>
      <c r="I116" s="50" t="n"/>
      <c r="J116" s="50" t="n"/>
    </row>
    <row r="117">
      <c r="B117" s="50" t="n"/>
      <c r="C117" s="50" t="n"/>
      <c r="D117" s="58" t="n"/>
      <c r="E117" s="50" t="n"/>
      <c r="F117" s="50" t="n"/>
      <c r="G117" s="50" t="n"/>
      <c r="H117" s="51" t="n"/>
      <c r="I117" s="50" t="n"/>
      <c r="J117" s="50" t="n"/>
    </row>
    <row r="118">
      <c r="B118" s="50" t="n"/>
      <c r="C118" s="50" t="n"/>
      <c r="D118" s="58" t="n"/>
      <c r="E118" s="50" t="n"/>
      <c r="F118" s="50" t="n"/>
      <c r="G118" s="50" t="n"/>
      <c r="H118" s="51" t="n"/>
      <c r="I118" s="50" t="n"/>
      <c r="J118" s="50" t="n"/>
    </row>
    <row r="119">
      <c r="B119" s="50" t="n"/>
      <c r="C119" s="50" t="n"/>
      <c r="D119" s="58" t="n"/>
      <c r="E119" s="50" t="n"/>
      <c r="F119" s="50" t="n"/>
      <c r="G119" s="50" t="n"/>
      <c r="H119" s="51" t="n"/>
      <c r="I119" s="50" t="n"/>
      <c r="J119" s="50" t="n"/>
    </row>
    <row r="120">
      <c r="B120" s="50" t="n"/>
      <c r="C120" s="50" t="n"/>
      <c r="D120" s="58" t="n"/>
      <c r="E120" s="50" t="n"/>
      <c r="F120" s="50" t="n"/>
      <c r="G120" s="50" t="n"/>
      <c r="H120" s="51" t="n"/>
      <c r="I120" s="50" t="n"/>
      <c r="J120" s="50" t="n"/>
    </row>
    <row r="121">
      <c r="B121" s="50" t="n"/>
      <c r="C121" s="50" t="n"/>
      <c r="D121" s="58" t="n"/>
      <c r="E121" s="50" t="n"/>
      <c r="F121" s="50" t="n"/>
      <c r="G121" s="50" t="n"/>
      <c r="H121" s="51" t="n"/>
      <c r="I121" s="50" t="n"/>
      <c r="J121" s="50" t="n"/>
    </row>
    <row r="122">
      <c r="B122" s="50" t="n"/>
      <c r="C122" s="50" t="n"/>
      <c r="D122" s="58" t="n"/>
      <c r="E122" s="50" t="n"/>
      <c r="F122" s="50" t="n"/>
      <c r="G122" s="50" t="n"/>
      <c r="H122" s="51" t="n"/>
      <c r="I122" s="50" t="n"/>
      <c r="J122" s="50" t="n"/>
    </row>
    <row r="123">
      <c r="B123" s="50" t="n"/>
      <c r="C123" s="50" t="n"/>
      <c r="D123" s="58" t="n"/>
      <c r="E123" s="50" t="n"/>
      <c r="F123" s="50" t="n"/>
      <c r="G123" s="50" t="n"/>
      <c r="H123" s="51" t="n"/>
      <c r="I123" s="50" t="n"/>
      <c r="J123" s="50" t="n"/>
    </row>
    <row r="124">
      <c r="B124" s="50" t="n"/>
      <c r="C124" s="50" t="n"/>
      <c r="D124" s="58" t="n"/>
      <c r="E124" s="50" t="n"/>
      <c r="F124" s="50" t="n"/>
      <c r="G124" s="50" t="n"/>
      <c r="H124" s="51" t="n"/>
      <c r="I124" s="50" t="n"/>
      <c r="J124" s="50" t="n"/>
    </row>
    <row r="125">
      <c r="B125" s="50" t="n"/>
      <c r="C125" s="50" t="n"/>
      <c r="D125" s="58" t="n"/>
      <c r="E125" s="50" t="n"/>
      <c r="F125" s="50" t="n"/>
      <c r="G125" s="50" t="n"/>
      <c r="H125" s="51" t="n"/>
      <c r="I125" s="50" t="n"/>
      <c r="J125" s="50" t="n"/>
    </row>
    <row r="126">
      <c r="B126" s="50" t="n"/>
      <c r="C126" s="50" t="n"/>
      <c r="D126" s="58" t="n"/>
      <c r="E126" s="50" t="n"/>
      <c r="F126" s="50" t="n"/>
      <c r="G126" s="50" t="n"/>
      <c r="H126" s="51" t="n"/>
      <c r="I126" s="50" t="n"/>
      <c r="J126" s="50" t="n"/>
    </row>
    <row r="127">
      <c r="B127" s="50" t="n"/>
      <c r="C127" s="50" t="n"/>
      <c r="D127" s="58" t="n"/>
      <c r="E127" s="50" t="n"/>
      <c r="F127" s="50" t="n"/>
      <c r="G127" s="50" t="n"/>
      <c r="H127" s="51" t="n"/>
      <c r="I127" s="50" t="n"/>
      <c r="J127" s="50" t="n"/>
    </row>
    <row r="128">
      <c r="B128" s="50" t="n"/>
      <c r="C128" s="50" t="n"/>
      <c r="D128" s="58" t="n"/>
      <c r="E128" s="50" t="n"/>
      <c r="F128" s="50" t="n"/>
      <c r="G128" s="50" t="n"/>
      <c r="H128" s="51" t="n"/>
      <c r="I128" s="50" t="n"/>
      <c r="J128" s="50" t="n"/>
    </row>
    <row r="129">
      <c r="B129" s="50" t="n"/>
      <c r="C129" s="50" t="n"/>
      <c r="D129" s="58" t="n"/>
      <c r="E129" s="50" t="n"/>
      <c r="F129" s="50" t="n"/>
      <c r="G129" s="50" t="n"/>
      <c r="H129" s="51" t="n"/>
      <c r="I129" s="50" t="n"/>
      <c r="J129" s="50" t="n"/>
    </row>
    <row r="130">
      <c r="B130" s="50" t="n"/>
      <c r="C130" s="50" t="n"/>
      <c r="D130" s="58" t="n"/>
      <c r="E130" s="50" t="n"/>
      <c r="F130" s="50" t="n"/>
      <c r="G130" s="50" t="n"/>
      <c r="H130" s="51" t="n"/>
      <c r="I130" s="50" t="n"/>
      <c r="J130" s="50" t="n"/>
    </row>
    <row r="131">
      <c r="B131" s="50" t="n"/>
      <c r="C131" s="50" t="n"/>
      <c r="D131" s="58" t="n"/>
      <c r="E131" s="50" t="n"/>
      <c r="F131" s="50" t="n"/>
      <c r="G131" s="50" t="n"/>
      <c r="H131" s="51" t="n"/>
      <c r="I131" s="50" t="n"/>
      <c r="J131" s="50" t="n"/>
    </row>
    <row r="132">
      <c r="B132" s="50" t="n"/>
      <c r="C132" s="50" t="n"/>
      <c r="D132" s="58" t="n"/>
      <c r="E132" s="50" t="n"/>
      <c r="F132" s="50" t="n"/>
      <c r="G132" s="50" t="n"/>
      <c r="H132" s="51" t="n"/>
      <c r="I132" s="50" t="n"/>
      <c r="J132" s="50" t="n"/>
    </row>
    <row r="133">
      <c r="B133" s="50" t="n"/>
      <c r="C133" s="50" t="n"/>
      <c r="D133" s="58" t="n"/>
      <c r="E133" s="50" t="n"/>
      <c r="F133" s="50" t="n"/>
      <c r="G133" s="50" t="n"/>
      <c r="H133" s="51" t="n"/>
      <c r="I133" s="50" t="n"/>
      <c r="J133" s="50" t="n"/>
    </row>
    <row r="134">
      <c r="B134" s="50" t="n"/>
      <c r="C134" s="50" t="n"/>
      <c r="D134" s="58" t="n"/>
      <c r="E134" s="50" t="n"/>
      <c r="F134" s="50" t="n"/>
      <c r="G134" s="50" t="n"/>
      <c r="H134" s="51" t="n"/>
      <c r="I134" s="50" t="n"/>
      <c r="J134" s="50" t="n"/>
    </row>
    <row r="135">
      <c r="B135" s="50" t="n"/>
      <c r="C135" s="50" t="n"/>
      <c r="D135" s="58" t="n"/>
      <c r="E135" s="50" t="n"/>
      <c r="F135" s="50" t="n"/>
      <c r="G135" s="50" t="n"/>
      <c r="H135" s="51" t="n"/>
      <c r="I135" s="50" t="n"/>
      <c r="J135" s="50" t="n"/>
    </row>
    <row r="136">
      <c r="B136" s="50" t="n"/>
      <c r="C136" s="50" t="n"/>
      <c r="D136" s="58" t="n"/>
      <c r="E136" s="50" t="n"/>
      <c r="F136" s="50" t="n"/>
      <c r="G136" s="50" t="n"/>
      <c r="H136" s="51" t="n"/>
      <c r="I136" s="50" t="n"/>
      <c r="J136" s="50" t="n"/>
    </row>
    <row r="137">
      <c r="B137" s="50" t="n"/>
      <c r="C137" s="50" t="n"/>
      <c r="D137" s="58" t="n"/>
      <c r="E137" s="50" t="n"/>
      <c r="F137" s="50" t="n"/>
      <c r="G137" s="50" t="n"/>
      <c r="H137" s="51" t="n"/>
      <c r="I137" s="50" t="n"/>
      <c r="J137" s="50" t="n"/>
    </row>
    <row r="138">
      <c r="B138" s="50" t="n"/>
      <c r="C138" s="50" t="n"/>
      <c r="D138" s="58" t="n"/>
      <c r="E138" s="50" t="n"/>
      <c r="F138" s="50" t="n"/>
      <c r="G138" s="50" t="n"/>
      <c r="H138" s="51" t="n"/>
      <c r="I138" s="50" t="n"/>
      <c r="J138" s="50" t="n"/>
    </row>
    <row r="139">
      <c r="B139" s="50" t="n"/>
      <c r="C139" s="50" t="n"/>
      <c r="D139" s="58" t="n"/>
      <c r="E139" s="50" t="n"/>
      <c r="F139" s="50" t="n"/>
      <c r="G139" s="50" t="n"/>
      <c r="H139" s="51" t="n"/>
      <c r="I139" s="50" t="n"/>
      <c r="J139" s="50" t="n"/>
    </row>
    <row r="140">
      <c r="B140" s="50" t="n"/>
      <c r="C140" s="50" t="n"/>
      <c r="D140" s="58" t="n"/>
      <c r="E140" s="50" t="n"/>
      <c r="F140" s="50" t="n"/>
      <c r="G140" s="50" t="n"/>
      <c r="H140" s="51" t="n"/>
      <c r="I140" s="50" t="n"/>
      <c r="J140" s="50" t="n"/>
    </row>
    <row r="141">
      <c r="B141" s="50" t="n"/>
      <c r="C141" s="50" t="n"/>
      <c r="D141" s="58" t="n"/>
      <c r="E141" s="50" t="n"/>
      <c r="F141" s="50" t="n"/>
      <c r="G141" s="50" t="n"/>
      <c r="H141" s="51" t="n"/>
      <c r="I141" s="50" t="n"/>
      <c r="J141" s="50" t="n"/>
    </row>
    <row r="142">
      <c r="B142" s="50" t="n"/>
      <c r="C142" s="50" t="n"/>
      <c r="D142" s="58" t="n"/>
      <c r="E142" s="50" t="n"/>
      <c r="F142" s="50" t="n"/>
      <c r="G142" s="50" t="n"/>
      <c r="H142" s="51" t="n"/>
      <c r="I142" s="50" t="n"/>
      <c r="J142" s="50" t="n"/>
    </row>
    <row r="143">
      <c r="B143" s="50" t="n"/>
      <c r="C143" s="50" t="n"/>
      <c r="D143" s="58" t="n"/>
      <c r="E143" s="50" t="n"/>
      <c r="F143" s="50" t="n"/>
      <c r="G143" s="50" t="n"/>
      <c r="H143" s="51" t="n"/>
      <c r="I143" s="50" t="n"/>
      <c r="J143" s="50" t="n"/>
    </row>
    <row r="144">
      <c r="B144" s="50" t="n"/>
      <c r="C144" s="50" t="n"/>
      <c r="D144" s="58" t="n"/>
      <c r="E144" s="50" t="n"/>
      <c r="F144" s="50" t="n"/>
      <c r="G144" s="50" t="n"/>
      <c r="H144" s="51" t="n"/>
      <c r="I144" s="50" t="n"/>
      <c r="J144" s="50" t="n"/>
    </row>
    <row r="145">
      <c r="B145" s="50" t="n"/>
      <c r="C145" s="50" t="n"/>
      <c r="D145" s="58" t="n"/>
      <c r="E145" s="50" t="n"/>
      <c r="F145" s="50" t="n"/>
      <c r="G145" s="50" t="n"/>
      <c r="H145" s="51" t="n"/>
      <c r="I145" s="50" t="n"/>
      <c r="J145" s="50" t="n"/>
    </row>
    <row r="146">
      <c r="B146" s="50" t="n"/>
      <c r="C146" s="50" t="n"/>
      <c r="D146" s="58" t="n"/>
      <c r="E146" s="50" t="n"/>
      <c r="F146" s="50" t="n"/>
      <c r="G146" s="50" t="n"/>
      <c r="H146" s="51" t="n"/>
      <c r="I146" s="50" t="n"/>
      <c r="J146" s="50" t="n"/>
    </row>
    <row r="147">
      <c r="B147" s="50" t="n"/>
      <c r="C147" s="50" t="n"/>
      <c r="D147" s="58" t="n"/>
      <c r="E147" s="50" t="n"/>
      <c r="F147" s="50" t="n"/>
      <c r="G147" s="50" t="n"/>
      <c r="H147" s="51" t="n"/>
      <c r="I147" s="50" t="n"/>
      <c r="J147" s="50" t="n"/>
    </row>
    <row r="148">
      <c r="B148" s="50" t="n"/>
      <c r="C148" s="50" t="n"/>
      <c r="D148" s="58" t="n"/>
      <c r="E148" s="50" t="n"/>
      <c r="F148" s="50" t="n"/>
      <c r="G148" s="50" t="n"/>
      <c r="H148" s="51" t="n"/>
      <c r="I148" s="50" t="n"/>
      <c r="J148" s="50" t="n"/>
    </row>
    <row r="149">
      <c r="B149" s="50" t="n"/>
      <c r="C149" s="50" t="n"/>
      <c r="D149" s="58" t="n"/>
      <c r="E149" s="50" t="n"/>
      <c r="F149" s="50" t="n"/>
      <c r="G149" s="50" t="n"/>
      <c r="H149" s="51" t="n"/>
      <c r="I149" s="50" t="n"/>
      <c r="J149" s="50" t="n"/>
    </row>
    <row r="150">
      <c r="B150" s="50" t="n"/>
      <c r="C150" s="50" t="n"/>
      <c r="D150" s="58" t="n"/>
      <c r="E150" s="50" t="n"/>
      <c r="F150" s="50" t="n"/>
      <c r="G150" s="50" t="n"/>
      <c r="H150" s="51" t="n"/>
      <c r="I150" s="50" t="n"/>
      <c r="J150" s="50" t="n"/>
    </row>
    <row r="151">
      <c r="B151" s="50" t="n"/>
      <c r="C151" s="50" t="n"/>
      <c r="D151" s="58" t="n"/>
      <c r="E151" s="50" t="n"/>
      <c r="F151" s="50" t="n"/>
      <c r="G151" s="50" t="n"/>
      <c r="H151" s="51" t="n"/>
      <c r="I151" s="50" t="n"/>
      <c r="J151" s="50" t="n"/>
    </row>
    <row r="152">
      <c r="B152" s="50" t="n"/>
      <c r="C152" s="50" t="n"/>
      <c r="D152" s="58" t="n"/>
      <c r="E152" s="50" t="n"/>
      <c r="F152" s="50" t="n"/>
      <c r="G152" s="50" t="n"/>
      <c r="H152" s="51" t="n"/>
      <c r="I152" s="50" t="n"/>
      <c r="J152" s="50" t="n"/>
    </row>
    <row r="153">
      <c r="B153" s="50" t="n"/>
      <c r="C153" s="50" t="n"/>
      <c r="D153" s="58" t="n"/>
      <c r="E153" s="50" t="n"/>
      <c r="F153" s="50" t="n"/>
      <c r="G153" s="50" t="n"/>
      <c r="H153" s="51" t="n"/>
      <c r="I153" s="50" t="n"/>
      <c r="J153" s="50" t="n"/>
    </row>
    <row r="154">
      <c r="B154" s="50" t="n"/>
      <c r="C154" s="50" t="n"/>
      <c r="D154" s="58" t="n"/>
      <c r="E154" s="50" t="n"/>
      <c r="F154" s="50" t="n"/>
      <c r="G154" s="50" t="n"/>
      <c r="H154" s="51" t="n"/>
      <c r="I154" s="50" t="n"/>
      <c r="J154" s="50" t="n"/>
    </row>
    <row r="155">
      <c r="B155" s="50" t="n"/>
      <c r="C155" s="50" t="n"/>
      <c r="D155" s="58" t="n"/>
      <c r="E155" s="50" t="n"/>
      <c r="F155" s="50" t="n"/>
      <c r="G155" s="50" t="n"/>
      <c r="H155" s="51" t="n"/>
      <c r="I155" s="50" t="n"/>
      <c r="J155" s="50" t="n"/>
    </row>
    <row r="156">
      <c r="B156" s="50" t="n"/>
      <c r="C156" s="50" t="n"/>
      <c r="D156" s="58" t="n"/>
      <c r="E156" s="50" t="n"/>
      <c r="F156" s="50" t="n"/>
      <c r="G156" s="50" t="n"/>
      <c r="H156" s="51" t="n"/>
      <c r="I156" s="50" t="n"/>
      <c r="J156" s="50" t="n"/>
    </row>
    <row r="157">
      <c r="B157" s="50" t="n"/>
      <c r="C157" s="50" t="n"/>
      <c r="D157" s="58" t="n"/>
      <c r="E157" s="50" t="n"/>
      <c r="F157" s="50" t="n"/>
      <c r="G157" s="50" t="n"/>
      <c r="H157" s="51" t="n"/>
      <c r="I157" s="50" t="n"/>
      <c r="J157" s="50" t="n"/>
    </row>
    <row r="158">
      <c r="B158" s="50" t="n"/>
      <c r="C158" s="50" t="n"/>
      <c r="D158" s="58" t="n"/>
      <c r="E158" s="50" t="n"/>
      <c r="F158" s="50" t="n"/>
      <c r="G158" s="50" t="n"/>
      <c r="H158" s="51" t="n"/>
      <c r="I158" s="50" t="n"/>
      <c r="J158" s="50" t="n"/>
    </row>
    <row r="159">
      <c r="B159" s="50" t="n"/>
      <c r="C159" s="50" t="n"/>
      <c r="D159" s="58" t="n"/>
      <c r="E159" s="50" t="n"/>
      <c r="F159" s="50" t="n"/>
      <c r="G159" s="50" t="n"/>
      <c r="H159" s="51" t="n"/>
      <c r="I159" s="50" t="n"/>
      <c r="J159" s="50" t="n"/>
    </row>
    <row r="160">
      <c r="B160" s="50" t="n"/>
      <c r="C160" s="50" t="n"/>
      <c r="D160" s="58" t="n"/>
      <c r="E160" s="50" t="n"/>
      <c r="F160" s="50" t="n"/>
      <c r="G160" s="50" t="n"/>
      <c r="H160" s="51" t="n"/>
      <c r="I160" s="50" t="n"/>
      <c r="J160" s="50" t="n"/>
    </row>
    <row r="161">
      <c r="B161" s="50" t="n"/>
      <c r="C161" s="50" t="n"/>
      <c r="D161" s="58" t="n"/>
      <c r="E161" s="50" t="n"/>
      <c r="F161" s="50" t="n"/>
      <c r="G161" s="50" t="n"/>
      <c r="H161" s="51" t="n"/>
      <c r="I161" s="50" t="n"/>
      <c r="J161" s="50" t="n"/>
    </row>
    <row r="162">
      <c r="B162" s="50" t="n"/>
      <c r="C162" s="50" t="n"/>
      <c r="D162" s="58" t="n"/>
      <c r="E162" s="50" t="n"/>
      <c r="F162" s="50" t="n"/>
      <c r="G162" s="50" t="n"/>
      <c r="H162" s="51" t="n"/>
      <c r="I162" s="50" t="n"/>
      <c r="J162" s="50" t="n"/>
    </row>
    <row r="163">
      <c r="B163" s="50" t="n"/>
      <c r="C163" s="50" t="n"/>
      <c r="D163" s="58" t="n"/>
      <c r="E163" s="50" t="n"/>
      <c r="F163" s="50" t="n"/>
      <c r="G163" s="50" t="n"/>
      <c r="H163" s="51" t="n"/>
      <c r="I163" s="50" t="n"/>
      <c r="J163" s="50" t="n"/>
    </row>
    <row r="164">
      <c r="B164" s="50" t="n"/>
      <c r="C164" s="50" t="n"/>
      <c r="D164" s="58" t="n"/>
      <c r="E164" s="50" t="n"/>
      <c r="F164" s="50" t="n"/>
      <c r="G164" s="50" t="n"/>
      <c r="H164" s="51" t="n"/>
      <c r="I164" s="50" t="n"/>
      <c r="J164" s="50" t="n"/>
    </row>
    <row r="165">
      <c r="B165" s="50" t="n"/>
      <c r="C165" s="50" t="n"/>
      <c r="D165" s="58" t="n"/>
      <c r="E165" s="50" t="n"/>
      <c r="F165" s="50" t="n"/>
      <c r="G165" s="50" t="n"/>
      <c r="H165" s="51" t="n"/>
      <c r="I165" s="50" t="n"/>
      <c r="J165" s="50" t="n"/>
    </row>
    <row r="166">
      <c r="B166" s="50" t="n"/>
      <c r="C166" s="50" t="n"/>
      <c r="D166" s="58" t="n"/>
      <c r="E166" s="50" t="n"/>
      <c r="F166" s="50" t="n"/>
      <c r="G166" s="50" t="n"/>
      <c r="H166" s="51" t="n"/>
      <c r="I166" s="50" t="n"/>
      <c r="J166" s="50" t="n"/>
    </row>
    <row r="167">
      <c r="B167" s="50" t="n"/>
      <c r="C167" s="50" t="n"/>
      <c r="D167" s="58" t="n"/>
      <c r="E167" s="50" t="n"/>
      <c r="F167" s="50" t="n"/>
      <c r="G167" s="50" t="n"/>
      <c r="H167" s="51" t="n"/>
      <c r="I167" s="50" t="n"/>
      <c r="J167" s="50" t="n"/>
    </row>
    <row r="168">
      <c r="B168" s="50" t="n"/>
      <c r="C168" s="50" t="n"/>
      <c r="D168" s="58" t="n"/>
      <c r="E168" s="50" t="n"/>
      <c r="F168" s="50" t="n"/>
      <c r="G168" s="50" t="n"/>
      <c r="H168" s="51" t="n"/>
      <c r="I168" s="50" t="n"/>
      <c r="J168" s="50" t="n"/>
    </row>
    <row r="169">
      <c r="B169" s="50" t="n"/>
      <c r="C169" s="50" t="n"/>
      <c r="D169" s="58" t="n"/>
      <c r="E169" s="50" t="n"/>
      <c r="F169" s="50" t="n"/>
      <c r="G169" s="50" t="n"/>
      <c r="H169" s="51" t="n"/>
      <c r="I169" s="50" t="n"/>
      <c r="J169" s="50" t="n"/>
    </row>
    <row r="170">
      <c r="B170" s="50" t="n"/>
      <c r="C170" s="50" t="n"/>
      <c r="D170" s="58" t="n"/>
      <c r="E170" s="50" t="n"/>
      <c r="F170" s="50" t="n"/>
      <c r="G170" s="50" t="n"/>
      <c r="H170" s="51" t="n"/>
      <c r="I170" s="50" t="n"/>
      <c r="J170" s="50" t="n"/>
    </row>
    <row r="171">
      <c r="B171" s="50" t="n"/>
      <c r="C171" s="50" t="n"/>
      <c r="D171" s="58" t="n"/>
      <c r="E171" s="50" t="n"/>
      <c r="F171" s="50" t="n"/>
      <c r="G171" s="50" t="n"/>
      <c r="H171" s="51" t="n"/>
      <c r="I171" s="50" t="n"/>
      <c r="J171" s="50" t="n"/>
    </row>
    <row r="172">
      <c r="B172" s="50" t="n"/>
      <c r="C172" s="50" t="n"/>
      <c r="D172" s="58" t="n"/>
      <c r="E172" s="50" t="n"/>
      <c r="F172" s="50" t="n"/>
      <c r="G172" s="50" t="n"/>
      <c r="H172" s="51" t="n"/>
      <c r="I172" s="50" t="n"/>
      <c r="J172" s="50" t="n"/>
    </row>
    <row r="173">
      <c r="B173" s="50" t="n"/>
      <c r="C173" s="50" t="n"/>
      <c r="D173" s="58" t="n"/>
      <c r="E173" s="50" t="n"/>
      <c r="F173" s="50" t="n"/>
      <c r="G173" s="50" t="n"/>
      <c r="H173" s="51" t="n"/>
      <c r="I173" s="50" t="n"/>
      <c r="J173" s="50" t="n"/>
    </row>
    <row r="174">
      <c r="B174" s="50" t="n"/>
      <c r="C174" s="50" t="n"/>
      <c r="D174" s="58" t="n"/>
      <c r="E174" s="50" t="n"/>
      <c r="F174" s="50" t="n"/>
      <c r="G174" s="50" t="n"/>
      <c r="H174" s="51" t="n"/>
      <c r="I174" s="50" t="n"/>
      <c r="J174" s="50" t="n"/>
    </row>
    <row r="175">
      <c r="B175" s="50" t="n"/>
      <c r="C175" s="50" t="n"/>
      <c r="D175" s="58" t="n"/>
      <c r="E175" s="50" t="n"/>
      <c r="F175" s="50" t="n"/>
      <c r="G175" s="50" t="n"/>
      <c r="H175" s="51" t="n"/>
      <c r="I175" s="50" t="n"/>
      <c r="J175" s="50" t="n"/>
    </row>
    <row r="176">
      <c r="B176" s="50" t="n"/>
      <c r="C176" s="50" t="n"/>
      <c r="D176" s="58" t="n"/>
      <c r="E176" s="50" t="n"/>
      <c r="F176" s="50" t="n"/>
      <c r="G176" s="50" t="n"/>
      <c r="H176" s="51" t="n"/>
      <c r="I176" s="50" t="n"/>
      <c r="J176" s="50" t="n"/>
    </row>
    <row r="177">
      <c r="B177" s="50" t="n"/>
      <c r="C177" s="50" t="n"/>
      <c r="D177" s="58" t="n"/>
      <c r="E177" s="50" t="n"/>
      <c r="F177" s="50" t="n"/>
      <c r="G177" s="50" t="n"/>
      <c r="H177" s="51" t="n"/>
      <c r="I177" s="50" t="n"/>
      <c r="J177" s="50" t="n"/>
    </row>
    <row r="178">
      <c r="B178" s="50" t="n"/>
      <c r="C178" s="50" t="n"/>
      <c r="D178" s="58" t="n"/>
      <c r="E178" s="50" t="n"/>
      <c r="F178" s="50" t="n"/>
      <c r="G178" s="50" t="n"/>
      <c r="H178" s="51" t="n"/>
      <c r="I178" s="50" t="n"/>
      <c r="J178" s="50" t="n"/>
    </row>
    <row r="179">
      <c r="B179" s="50" t="n"/>
      <c r="C179" s="50" t="n"/>
      <c r="D179" s="58" t="n"/>
      <c r="E179" s="50" t="n"/>
      <c r="F179" s="50" t="n"/>
      <c r="G179" s="50" t="n"/>
      <c r="H179" s="51" t="n"/>
      <c r="I179" s="50" t="n"/>
      <c r="J179" s="50" t="n"/>
    </row>
    <row r="180">
      <c r="B180" s="50" t="n"/>
      <c r="C180" s="50" t="n"/>
      <c r="D180" s="58" t="n"/>
      <c r="E180" s="50" t="n"/>
      <c r="F180" s="50" t="n"/>
      <c r="G180" s="50" t="n"/>
      <c r="H180" s="51" t="n"/>
      <c r="I180" s="50" t="n"/>
      <c r="J180" s="50" t="n"/>
    </row>
    <row r="181">
      <c r="B181" s="50" t="n"/>
      <c r="C181" s="50" t="n"/>
      <c r="D181" s="58" t="n"/>
      <c r="E181" s="50" t="n"/>
      <c r="F181" s="50" t="n"/>
      <c r="G181" s="50" t="n"/>
      <c r="H181" s="51" t="n"/>
      <c r="I181" s="50" t="n"/>
      <c r="J181" s="50" t="n"/>
    </row>
    <row r="182">
      <c r="B182" s="50" t="n"/>
      <c r="C182" s="50" t="n"/>
      <c r="D182" s="58" t="n"/>
      <c r="E182" s="50" t="n"/>
      <c r="F182" s="50" t="n"/>
      <c r="G182" s="50" t="n"/>
      <c r="H182" s="51" t="n"/>
      <c r="I182" s="50" t="n"/>
      <c r="J182" s="50" t="n"/>
    </row>
    <row r="183">
      <c r="B183" s="50" t="n"/>
      <c r="C183" s="50" t="n"/>
      <c r="D183" s="58" t="n"/>
      <c r="E183" s="50" t="n"/>
      <c r="F183" s="50" t="n"/>
      <c r="G183" s="50" t="n"/>
      <c r="H183" s="51" t="n"/>
      <c r="I183" s="50" t="n"/>
      <c r="J183" s="50" t="n"/>
    </row>
    <row r="184">
      <c r="B184" s="50" t="n"/>
      <c r="C184" s="50" t="n"/>
      <c r="D184" s="58" t="n"/>
      <c r="E184" s="50" t="n"/>
      <c r="F184" s="50" t="n"/>
      <c r="G184" s="50" t="n"/>
      <c r="H184" s="51" t="n"/>
      <c r="I184" s="50" t="n"/>
      <c r="J184" s="50" t="n"/>
    </row>
    <row r="185">
      <c r="B185" s="50" t="n"/>
      <c r="C185" s="50" t="n"/>
      <c r="D185" s="58" t="n"/>
      <c r="E185" s="50" t="n"/>
      <c r="F185" s="50" t="n"/>
      <c r="G185" s="50" t="n"/>
      <c r="H185" s="51" t="n"/>
      <c r="I185" s="50" t="n"/>
      <c r="J185" s="50" t="n"/>
    </row>
    <row r="186">
      <c r="B186" s="50" t="n"/>
      <c r="C186" s="50" t="n"/>
      <c r="D186" s="58" t="n"/>
      <c r="E186" s="50" t="n"/>
      <c r="F186" s="50" t="n"/>
      <c r="G186" s="50" t="n"/>
      <c r="H186" s="51" t="n"/>
      <c r="I186" s="50" t="n"/>
      <c r="J186" s="50" t="n"/>
    </row>
    <row r="187">
      <c r="B187" s="50" t="n"/>
      <c r="C187" s="50" t="n"/>
      <c r="D187" s="58" t="n"/>
      <c r="E187" s="50" t="n"/>
      <c r="F187" s="50" t="n"/>
      <c r="G187" s="50" t="n"/>
      <c r="H187" s="51" t="n"/>
      <c r="I187" s="50" t="n"/>
      <c r="J187" s="50" t="n"/>
    </row>
    <row r="188">
      <c r="B188" s="50" t="n"/>
      <c r="C188" s="50" t="n"/>
      <c r="D188" s="58" t="n"/>
      <c r="E188" s="50" t="n"/>
      <c r="F188" s="50" t="n"/>
      <c r="G188" s="50" t="n"/>
      <c r="H188" s="51" t="n"/>
      <c r="I188" s="50" t="n"/>
      <c r="J188" s="50" t="n"/>
    </row>
    <row r="189">
      <c r="B189" s="50" t="n"/>
      <c r="C189" s="50" t="n"/>
      <c r="D189" s="58" t="n"/>
      <c r="E189" s="50" t="n"/>
      <c r="F189" s="50" t="n"/>
      <c r="G189" s="50" t="n"/>
      <c r="H189" s="51" t="n"/>
      <c r="I189" s="50" t="n"/>
      <c r="J189" s="50" t="n"/>
    </row>
    <row r="190">
      <c r="B190" s="50" t="n"/>
      <c r="C190" s="50" t="n"/>
      <c r="D190" s="58" t="n"/>
      <c r="E190" s="50" t="n"/>
      <c r="F190" s="50" t="n"/>
      <c r="G190" s="50" t="n"/>
      <c r="H190" s="51" t="n"/>
      <c r="I190" s="50" t="n"/>
      <c r="J190" s="50" t="n"/>
    </row>
    <row r="191">
      <c r="B191" s="50" t="n"/>
      <c r="C191" s="50" t="n"/>
      <c r="D191" s="58" t="n"/>
      <c r="E191" s="50" t="n"/>
      <c r="F191" s="50" t="n"/>
      <c r="G191" s="50" t="n"/>
      <c r="H191" s="51" t="n"/>
      <c r="I191" s="50" t="n"/>
      <c r="J191" s="50" t="n"/>
    </row>
    <row r="192">
      <c r="B192" s="50" t="n"/>
      <c r="C192" s="50" t="n"/>
      <c r="D192" s="58" t="n"/>
      <c r="E192" s="50" t="n"/>
      <c r="F192" s="50" t="n"/>
      <c r="G192" s="50" t="n"/>
      <c r="H192" s="51" t="n"/>
      <c r="I192" s="50" t="n"/>
      <c r="J192" s="50" t="n"/>
    </row>
    <row r="193">
      <c r="B193" s="50" t="n"/>
      <c r="C193" s="50" t="n"/>
      <c r="D193" s="58" t="n"/>
      <c r="E193" s="50" t="n"/>
      <c r="F193" s="50" t="n"/>
      <c r="G193" s="50" t="n"/>
      <c r="H193" s="51" t="n"/>
      <c r="I193" s="50" t="n"/>
      <c r="J193" s="50" t="n"/>
    </row>
    <row r="194">
      <c r="B194" s="50" t="n"/>
      <c r="C194" s="50" t="n"/>
      <c r="D194" s="58" t="n"/>
      <c r="E194" s="50" t="n"/>
      <c r="F194" s="50" t="n"/>
      <c r="G194" s="50" t="n"/>
      <c r="H194" s="51" t="n"/>
      <c r="I194" s="50" t="n"/>
      <c r="J194" s="50" t="n"/>
    </row>
    <row r="195">
      <c r="B195" s="50" t="n"/>
      <c r="C195" s="50" t="n"/>
      <c r="D195" s="58" t="n"/>
      <c r="E195" s="50" t="n"/>
      <c r="F195" s="50" t="n"/>
      <c r="G195" s="50" t="n"/>
      <c r="H195" s="51" t="n"/>
      <c r="I195" s="50" t="n"/>
      <c r="J195" s="50" t="n"/>
    </row>
    <row r="196">
      <c r="B196" s="50" t="n"/>
      <c r="C196" s="50" t="n"/>
      <c r="D196" s="58" t="n"/>
      <c r="E196" s="50" t="n"/>
      <c r="F196" s="50" t="n"/>
      <c r="G196" s="50" t="n"/>
      <c r="H196" s="51" t="n"/>
      <c r="I196" s="50" t="n"/>
      <c r="J196" s="50" t="n"/>
    </row>
    <row r="197">
      <c r="B197" s="50" t="n"/>
      <c r="C197" s="50" t="n"/>
      <c r="D197" s="58" t="n"/>
      <c r="E197" s="50" t="n"/>
      <c r="F197" s="50" t="n"/>
      <c r="G197" s="50" t="n"/>
      <c r="H197" s="51" t="n"/>
      <c r="I197" s="50" t="n"/>
      <c r="J197" s="50" t="n"/>
    </row>
    <row r="198">
      <c r="B198" s="50" t="n"/>
      <c r="C198" s="50" t="n"/>
      <c r="D198" s="58" t="n"/>
      <c r="E198" s="50" t="n"/>
      <c r="F198" s="50" t="n"/>
      <c r="G198" s="50" t="n"/>
      <c r="H198" s="51" t="n"/>
      <c r="I198" s="50" t="n"/>
      <c r="J198" s="50" t="n"/>
    </row>
    <row r="199">
      <c r="B199" s="50" t="n"/>
      <c r="C199" s="50" t="n"/>
      <c r="D199" s="58" t="n"/>
      <c r="E199" s="50" t="n"/>
      <c r="F199" s="50" t="n"/>
      <c r="G199" s="50" t="n"/>
      <c r="H199" s="51" t="n"/>
      <c r="I199" s="50" t="n"/>
      <c r="J199" s="50" t="n"/>
    </row>
    <row r="200">
      <c r="B200" s="50" t="n"/>
      <c r="C200" s="50" t="n"/>
      <c r="D200" s="58" t="n"/>
      <c r="E200" s="50" t="n"/>
      <c r="F200" s="50" t="n"/>
      <c r="G200" s="50" t="n"/>
      <c r="H200" s="51" t="n"/>
      <c r="I200" s="50" t="n"/>
      <c r="J200" s="50" t="n"/>
    </row>
    <row r="201">
      <c r="B201" s="50" t="n"/>
      <c r="C201" s="50" t="n"/>
      <c r="D201" s="58" t="n"/>
      <c r="E201" s="50" t="n"/>
      <c r="F201" s="50" t="n"/>
      <c r="G201" s="50" t="n"/>
      <c r="H201" s="51" t="n"/>
      <c r="I201" s="50" t="n"/>
      <c r="J201" s="50" t="n"/>
    </row>
    <row r="202">
      <c r="B202" s="50" t="n"/>
      <c r="C202" s="50" t="n"/>
      <c r="D202" s="58" t="n"/>
      <c r="E202" s="50" t="n"/>
      <c r="F202" s="50" t="n"/>
      <c r="G202" s="50" t="n"/>
      <c r="H202" s="51" t="n"/>
      <c r="I202" s="50" t="n"/>
      <c r="J202" s="50" t="n"/>
    </row>
    <row r="203">
      <c r="B203" s="50" t="n"/>
      <c r="C203" s="50" t="n"/>
      <c r="D203" s="58" t="n"/>
      <c r="E203" s="50" t="n"/>
      <c r="F203" s="50" t="n"/>
      <c r="G203" s="50" t="n"/>
      <c r="H203" s="51" t="n"/>
      <c r="I203" s="50" t="n"/>
      <c r="J203" s="50" t="n"/>
    </row>
    <row r="204">
      <c r="B204" s="50" t="n"/>
      <c r="C204" s="50" t="n"/>
      <c r="D204" s="58" t="n"/>
      <c r="E204" s="50" t="n"/>
      <c r="F204" s="50" t="n"/>
      <c r="G204" s="50" t="n"/>
      <c r="H204" s="51" t="n"/>
      <c r="I204" s="50" t="n"/>
      <c r="J204" s="50" t="n"/>
    </row>
    <row r="205">
      <c r="B205" s="50" t="n"/>
      <c r="C205" s="50" t="n"/>
      <c r="D205" s="58" t="n"/>
      <c r="E205" s="50" t="n"/>
      <c r="F205" s="50" t="n"/>
      <c r="G205" s="50" t="n"/>
      <c r="H205" s="51" t="n"/>
      <c r="I205" s="50" t="n"/>
      <c r="J205" s="50" t="n"/>
    </row>
    <row r="206">
      <c r="B206" s="50" t="n"/>
      <c r="C206" s="50" t="n"/>
      <c r="D206" s="58" t="n"/>
      <c r="E206" s="50" t="n"/>
      <c r="F206" s="50" t="n"/>
      <c r="G206" s="50" t="n"/>
      <c r="H206" s="51" t="n"/>
      <c r="I206" s="50" t="n"/>
      <c r="J206" s="50" t="n"/>
    </row>
  </sheetData>
  <autoFilter ref="B6:J206"/>
  <mergeCells count="2">
    <mergeCell ref="B3:J3"/>
    <mergeCell ref="B2:J2"/>
  </mergeCells>
  <conditionalFormatting sqref="B7:J206">
    <cfRule type="expression" priority="1" dxfId="0">
      <formula>AND(MOD(ROW(),2)=0,$B7&lt;&gt;"")</formula>
    </cfRule>
  </conditionalFormatting>
  <dataValidations count="4">
    <dataValidation sqref="E7:E206" showDropDown="0" showInputMessage="0" showErrorMessage="1" allowBlank="1" errorTitle="Valor fora da lista" error="Escolha um tipo da lista." type="list">
      <formula1>=Lista_TipoVeiculo</formula1>
    </dataValidation>
    <dataValidation sqref="F7:F206" showDropDown="0" showInputMessage="0" showErrorMessage="1" allowBlank="1" errorTitle="Valor fora da lista" error="Escolha um combustível da lista." type="list">
      <formula1>=Lista_Combustivel</formula1>
    </dataValidation>
    <dataValidation sqref="G7:G206" showDropDown="0" showInputMessage="0" showErrorMessage="1" allowBlank="1" errorTitle="Valor fora da lista" error="Responda Sim ou Não." type="list">
      <formula1>=Lista_SimNao</formula1>
    </dataValidation>
    <dataValidation sqref="J7:J206" showDropDown="0" showInputMessage="0" showErrorMessage="1" allowBlank="1" errorTitle="Valor fora da lista" error="Escolha uma situação da lista." type="list">
      <formula1>=Lista_Situacao</formula1>
    </dataValidation>
  </dataValidations>
  <pageMargins left="0.75" right="0.75" top="1" bottom="1" header="0.5" footer="0.5"/>
  <pageSetup orientation="landscape" fitToHeight="0" fitToWidth="1"/>
  <headerFooter>
    <oddHeader/>
    <oddFooter>&amp;CACMON Rastreamento e Gestão de Frotas · acmon.com.br · (42) 99143-8533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374151"/>
    <outlinePr summaryBelow="1" summaryRight="1"/>
    <pageSetUpPr fitToPage="1"/>
  </sheetPr>
  <dimension ref="B2:I2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6" customWidth="1" min="2" max="2"/>
    <col width="15" customWidth="1" min="3" max="3"/>
    <col width="10" customWidth="1" min="4" max="4"/>
    <col width="14" customWidth="1" min="5" max="5"/>
    <col width="16" customWidth="1" min="6" max="6"/>
    <col width="16" customWidth="1" min="7" max="7"/>
    <col width="19" customWidth="1" min="8" max="8"/>
    <col width="19" customWidth="1" min="9" max="9"/>
  </cols>
  <sheetData>
    <row r="1" ht="34" customHeight="1"/>
    <row r="2" ht="26" customHeight="1">
      <c r="B2" s="22" t="inlineStr">
        <is>
          <t>Motoristas</t>
        </is>
      </c>
    </row>
    <row r="3">
      <c r="B3" s="23" t="inlineStr">
        <is>
          <t>CNH e exame toxicológico com alerta automático: vencido, vence em até 30 dias ou em dia.</t>
        </is>
      </c>
    </row>
    <row r="4" ht="4" customHeight="1">
      <c r="B4" s="3" t="n"/>
      <c r="C4" s="3" t="n"/>
      <c r="D4" s="3" t="n"/>
      <c r="E4" s="3" t="n"/>
      <c r="F4" s="3" t="n"/>
      <c r="G4" s="3" t="n"/>
      <c r="H4" s="3" t="n"/>
      <c r="I4" s="3" t="n"/>
    </row>
    <row r="6" ht="30" customHeight="1">
      <c r="B6" s="33" t="inlineStr">
        <is>
          <t>Nome</t>
        </is>
      </c>
      <c r="C6" s="33" t="inlineStr">
        <is>
          <t>Nº da CNH</t>
        </is>
      </c>
      <c r="D6" s="33" t="inlineStr">
        <is>
          <t>Categoria</t>
        </is>
      </c>
      <c r="E6" s="33" t="inlineStr">
        <is>
          <t>Vencimento da CNH</t>
        </is>
      </c>
      <c r="F6" s="33" t="inlineStr">
        <is>
          <t>Vencimento do toxicológico</t>
        </is>
      </c>
      <c r="G6" s="33" t="inlineStr">
        <is>
          <t>Telefone</t>
        </is>
      </c>
      <c r="H6" s="33" t="inlineStr">
        <is>
          <t>Situação da CNH</t>
        </is>
      </c>
      <c r="I6" s="33" t="inlineStr">
        <is>
          <t>Situação do toxicológico</t>
        </is>
      </c>
    </row>
    <row r="7">
      <c r="B7" s="50" t="inlineStr">
        <is>
          <t>Carlos Pereira</t>
        </is>
      </c>
      <c r="C7" s="57" t="inlineStr">
        <is>
          <t>04512378901</t>
        </is>
      </c>
      <c r="D7" s="50" t="inlineStr">
        <is>
          <t>E</t>
        </is>
      </c>
      <c r="E7" s="49" t="n">
        <v>46461</v>
      </c>
      <c r="F7" s="49" t="n">
        <v>46305</v>
      </c>
      <c r="G7" s="57" t="inlineStr">
        <is>
          <t>(42) 99900-1122</t>
        </is>
      </c>
      <c r="H7" s="55">
        <f>IF(E7="","",IF(E7&lt;TODAY(),"Vencida",IF(E7-TODAY()&lt;=30,"Vence em "&amp;(E7-TODAY())&amp;" dias","Em dia")))</f>
        <v/>
      </c>
      <c r="I7" s="55">
        <f>IF(F7="","",IF(F7&lt;TODAY(),"Vencida",IF(F7-TODAY()&lt;=30,"Vence em "&amp;(F7-TODAY())&amp;" dias","Em dia")))</f>
        <v/>
      </c>
    </row>
    <row r="8">
      <c r="B8" s="50" t="inlineStr">
        <is>
          <t>João Batista</t>
        </is>
      </c>
      <c r="C8" s="57" t="inlineStr">
        <is>
          <t>07789456123</t>
        </is>
      </c>
      <c r="D8" s="50" t="inlineStr">
        <is>
          <t>D</t>
        </is>
      </c>
      <c r="E8" s="49" t="n">
        <v>46264</v>
      </c>
      <c r="F8" s="49" t="n">
        <v>46509</v>
      </c>
      <c r="G8" s="57" t="inlineStr">
        <is>
          <t>(42) 99900-3344</t>
        </is>
      </c>
      <c r="H8" s="55">
        <f>IF(E8="","",IF(E8&lt;TODAY(),"Vencida",IF(E8-TODAY()&lt;=30,"Vence em "&amp;(E8-TODAY())&amp;" dias","Em dia")))</f>
        <v/>
      </c>
      <c r="I8" s="55">
        <f>IF(F8="","",IF(F8&lt;TODAY(),"Vencida",IF(F8-TODAY()&lt;=30,"Vence em "&amp;(F8-TODAY())&amp;" dias","Em dia")))</f>
        <v/>
      </c>
    </row>
    <row r="9">
      <c r="B9" s="50" t="inlineStr">
        <is>
          <t>Marcos Lima</t>
        </is>
      </c>
      <c r="C9" s="57" t="inlineStr">
        <is>
          <t>01234987650</t>
        </is>
      </c>
      <c r="D9" s="50" t="inlineStr">
        <is>
          <t>B</t>
        </is>
      </c>
      <c r="E9" s="49" t="n">
        <v>46924</v>
      </c>
      <c r="F9" s="49" t="n"/>
      <c r="G9" s="57" t="inlineStr">
        <is>
          <t>(42) 99900-5566</t>
        </is>
      </c>
      <c r="H9" s="55">
        <f>IF(E9="","",IF(E9&lt;TODAY(),"Vencida",IF(E9-TODAY()&lt;=30,"Vence em "&amp;(E9-TODAY())&amp;" dias","Em dia")))</f>
        <v/>
      </c>
      <c r="I9" s="55">
        <f>IF(F9="","",IF(F9&lt;TODAY(),"Vencida",IF(F9-TODAY()&lt;=30,"Vence em "&amp;(F9-TODAY())&amp;" dias","Em dia")))</f>
        <v/>
      </c>
    </row>
    <row r="10">
      <c r="B10" s="50" t="inlineStr">
        <is>
          <t>Ana Souza</t>
        </is>
      </c>
      <c r="C10" s="57" t="inlineStr">
        <is>
          <t>09876123450</t>
        </is>
      </c>
      <c r="D10" s="50" t="inlineStr">
        <is>
          <t>AB</t>
        </is>
      </c>
      <c r="E10" s="49" t="n">
        <v>47126</v>
      </c>
      <c r="F10" s="49" t="n"/>
      <c r="G10" s="57" t="inlineStr">
        <is>
          <t>(42) 99900-7788</t>
        </is>
      </c>
      <c r="H10" s="55">
        <f>IF(E10="","",IF(E10&lt;TODAY(),"Vencida",IF(E10-TODAY()&lt;=30,"Vence em "&amp;(E10-TODAY())&amp;" dias","Em dia")))</f>
        <v/>
      </c>
      <c r="I10" s="55">
        <f>IF(F10="","",IF(F10&lt;TODAY(),"Vencida",IF(F10-TODAY()&lt;=30,"Vence em "&amp;(F10-TODAY())&amp;" dias","Em dia")))</f>
        <v/>
      </c>
    </row>
    <row r="11">
      <c r="B11" s="50" t="n"/>
      <c r="C11" s="57" t="n"/>
      <c r="D11" s="50" t="n"/>
      <c r="E11" s="49" t="n"/>
      <c r="F11" s="49" t="n"/>
      <c r="G11" s="57" t="n"/>
      <c r="H11" s="55">
        <f>IF(E11="","",IF(E11&lt;TODAY(),"Vencida",IF(E11-TODAY()&lt;=30,"Vence em "&amp;(E11-TODAY())&amp;" dias","Em dia")))</f>
        <v/>
      </c>
      <c r="I11" s="55">
        <f>IF(F11="","",IF(F11&lt;TODAY(),"Vencida",IF(F11-TODAY()&lt;=30,"Vence em "&amp;(F11-TODAY())&amp;" dias","Em dia")))</f>
        <v/>
      </c>
    </row>
    <row r="12">
      <c r="B12" s="50" t="n"/>
      <c r="C12" s="57" t="n"/>
      <c r="D12" s="50" t="n"/>
      <c r="E12" s="49" t="n"/>
      <c r="F12" s="49" t="n"/>
      <c r="G12" s="57" t="n"/>
      <c r="H12" s="55">
        <f>IF(E12="","",IF(E12&lt;TODAY(),"Vencida",IF(E12-TODAY()&lt;=30,"Vence em "&amp;(E12-TODAY())&amp;" dias","Em dia")))</f>
        <v/>
      </c>
      <c r="I12" s="55">
        <f>IF(F12="","",IF(F12&lt;TODAY(),"Vencida",IF(F12-TODAY()&lt;=30,"Vence em "&amp;(F12-TODAY())&amp;" dias","Em dia")))</f>
        <v/>
      </c>
    </row>
    <row r="13">
      <c r="B13" s="50" t="n"/>
      <c r="C13" s="57" t="n"/>
      <c r="D13" s="50" t="n"/>
      <c r="E13" s="49" t="n"/>
      <c r="F13" s="49" t="n"/>
      <c r="G13" s="57" t="n"/>
      <c r="H13" s="55">
        <f>IF(E13="","",IF(E13&lt;TODAY(),"Vencida",IF(E13-TODAY()&lt;=30,"Vence em "&amp;(E13-TODAY())&amp;" dias","Em dia")))</f>
        <v/>
      </c>
      <c r="I13" s="55">
        <f>IF(F13="","",IF(F13&lt;TODAY(),"Vencida",IF(F13-TODAY()&lt;=30,"Vence em "&amp;(F13-TODAY())&amp;" dias","Em dia")))</f>
        <v/>
      </c>
    </row>
    <row r="14">
      <c r="B14" s="50" t="n"/>
      <c r="C14" s="57" t="n"/>
      <c r="D14" s="50" t="n"/>
      <c r="E14" s="49" t="n"/>
      <c r="F14" s="49" t="n"/>
      <c r="G14" s="57" t="n"/>
      <c r="H14" s="55">
        <f>IF(E14="","",IF(E14&lt;TODAY(),"Vencida",IF(E14-TODAY()&lt;=30,"Vence em "&amp;(E14-TODAY())&amp;" dias","Em dia")))</f>
        <v/>
      </c>
      <c r="I14" s="55">
        <f>IF(F14="","",IF(F14&lt;TODAY(),"Vencida",IF(F14-TODAY()&lt;=30,"Vence em "&amp;(F14-TODAY())&amp;" dias","Em dia")))</f>
        <v/>
      </c>
    </row>
    <row r="15">
      <c r="B15" s="50" t="n"/>
      <c r="C15" s="57" t="n"/>
      <c r="D15" s="50" t="n"/>
      <c r="E15" s="49" t="n"/>
      <c r="F15" s="49" t="n"/>
      <c r="G15" s="57" t="n"/>
      <c r="H15" s="55">
        <f>IF(E15="","",IF(E15&lt;TODAY(),"Vencida",IF(E15-TODAY()&lt;=30,"Vence em "&amp;(E15-TODAY())&amp;" dias","Em dia")))</f>
        <v/>
      </c>
      <c r="I15" s="55">
        <f>IF(F15="","",IF(F15&lt;TODAY(),"Vencida",IF(F15-TODAY()&lt;=30,"Vence em "&amp;(F15-TODAY())&amp;" dias","Em dia")))</f>
        <v/>
      </c>
    </row>
    <row r="16">
      <c r="B16" s="50" t="n"/>
      <c r="C16" s="57" t="n"/>
      <c r="D16" s="50" t="n"/>
      <c r="E16" s="49" t="n"/>
      <c r="F16" s="49" t="n"/>
      <c r="G16" s="57" t="n"/>
      <c r="H16" s="55">
        <f>IF(E16="","",IF(E16&lt;TODAY(),"Vencida",IF(E16-TODAY()&lt;=30,"Vence em "&amp;(E16-TODAY())&amp;" dias","Em dia")))</f>
        <v/>
      </c>
      <c r="I16" s="55">
        <f>IF(F16="","",IF(F16&lt;TODAY(),"Vencida",IF(F16-TODAY()&lt;=30,"Vence em "&amp;(F16-TODAY())&amp;" dias","Em dia")))</f>
        <v/>
      </c>
    </row>
    <row r="17">
      <c r="B17" s="50" t="n"/>
      <c r="C17" s="57" t="n"/>
      <c r="D17" s="50" t="n"/>
      <c r="E17" s="49" t="n"/>
      <c r="F17" s="49" t="n"/>
      <c r="G17" s="57" t="n"/>
      <c r="H17" s="55">
        <f>IF(E17="","",IF(E17&lt;TODAY(),"Vencida",IF(E17-TODAY()&lt;=30,"Vence em "&amp;(E17-TODAY())&amp;" dias","Em dia")))</f>
        <v/>
      </c>
      <c r="I17" s="55">
        <f>IF(F17="","",IF(F17&lt;TODAY(),"Vencida",IF(F17-TODAY()&lt;=30,"Vence em "&amp;(F17-TODAY())&amp;" dias","Em dia")))</f>
        <v/>
      </c>
    </row>
    <row r="18">
      <c r="B18" s="50" t="n"/>
      <c r="C18" s="57" t="n"/>
      <c r="D18" s="50" t="n"/>
      <c r="E18" s="49" t="n"/>
      <c r="F18" s="49" t="n"/>
      <c r="G18" s="57" t="n"/>
      <c r="H18" s="55">
        <f>IF(E18="","",IF(E18&lt;TODAY(),"Vencida",IF(E18-TODAY()&lt;=30,"Vence em "&amp;(E18-TODAY())&amp;" dias","Em dia")))</f>
        <v/>
      </c>
      <c r="I18" s="55">
        <f>IF(F18="","",IF(F18&lt;TODAY(),"Vencida",IF(F18-TODAY()&lt;=30,"Vence em "&amp;(F18-TODAY())&amp;" dias","Em dia")))</f>
        <v/>
      </c>
    </row>
    <row r="19">
      <c r="B19" s="50" t="n"/>
      <c r="C19" s="57" t="n"/>
      <c r="D19" s="50" t="n"/>
      <c r="E19" s="49" t="n"/>
      <c r="F19" s="49" t="n"/>
      <c r="G19" s="57" t="n"/>
      <c r="H19" s="55">
        <f>IF(E19="","",IF(E19&lt;TODAY(),"Vencida",IF(E19-TODAY()&lt;=30,"Vence em "&amp;(E19-TODAY())&amp;" dias","Em dia")))</f>
        <v/>
      </c>
      <c r="I19" s="55">
        <f>IF(F19="","",IF(F19&lt;TODAY(),"Vencida",IF(F19-TODAY()&lt;=30,"Vence em "&amp;(F19-TODAY())&amp;" dias","Em dia")))</f>
        <v/>
      </c>
    </row>
    <row r="20">
      <c r="B20" s="50" t="n"/>
      <c r="C20" s="57" t="n"/>
      <c r="D20" s="50" t="n"/>
      <c r="E20" s="49" t="n"/>
      <c r="F20" s="49" t="n"/>
      <c r="G20" s="57" t="n"/>
      <c r="H20" s="55">
        <f>IF(E20="","",IF(E20&lt;TODAY(),"Vencida",IF(E20-TODAY()&lt;=30,"Vence em "&amp;(E20-TODAY())&amp;" dias","Em dia")))</f>
        <v/>
      </c>
      <c r="I20" s="55">
        <f>IF(F20="","",IF(F20&lt;TODAY(),"Vencida",IF(F20-TODAY()&lt;=30,"Vence em "&amp;(F20-TODAY())&amp;" dias","Em dia")))</f>
        <v/>
      </c>
    </row>
    <row r="21">
      <c r="B21" s="50" t="n"/>
      <c r="C21" s="57" t="n"/>
      <c r="D21" s="50" t="n"/>
      <c r="E21" s="49" t="n"/>
      <c r="F21" s="49" t="n"/>
      <c r="G21" s="57" t="n"/>
      <c r="H21" s="55">
        <f>IF(E21="","",IF(E21&lt;TODAY(),"Vencida",IF(E21-TODAY()&lt;=30,"Vence em "&amp;(E21-TODAY())&amp;" dias","Em dia")))</f>
        <v/>
      </c>
      <c r="I21" s="55">
        <f>IF(F21="","",IF(F21&lt;TODAY(),"Vencida",IF(F21-TODAY()&lt;=30,"Vence em "&amp;(F21-TODAY())&amp;" dias","Em dia")))</f>
        <v/>
      </c>
    </row>
    <row r="22">
      <c r="B22" s="50" t="n"/>
      <c r="C22" s="57" t="n"/>
      <c r="D22" s="50" t="n"/>
      <c r="E22" s="49" t="n"/>
      <c r="F22" s="49" t="n"/>
      <c r="G22" s="57" t="n"/>
      <c r="H22" s="55">
        <f>IF(E22="","",IF(E22&lt;TODAY(),"Vencida",IF(E22-TODAY()&lt;=30,"Vence em "&amp;(E22-TODAY())&amp;" dias","Em dia")))</f>
        <v/>
      </c>
      <c r="I22" s="55">
        <f>IF(F22="","",IF(F22&lt;TODAY(),"Vencida",IF(F22-TODAY()&lt;=30,"Vence em "&amp;(F22-TODAY())&amp;" dias","Em dia")))</f>
        <v/>
      </c>
    </row>
    <row r="23">
      <c r="B23" s="50" t="n"/>
      <c r="C23" s="57" t="n"/>
      <c r="D23" s="50" t="n"/>
      <c r="E23" s="49" t="n"/>
      <c r="F23" s="49" t="n"/>
      <c r="G23" s="57" t="n"/>
      <c r="H23" s="55">
        <f>IF(E23="","",IF(E23&lt;TODAY(),"Vencida",IF(E23-TODAY()&lt;=30,"Vence em "&amp;(E23-TODAY())&amp;" dias","Em dia")))</f>
        <v/>
      </c>
      <c r="I23" s="55">
        <f>IF(F23="","",IF(F23&lt;TODAY(),"Vencida",IF(F23-TODAY()&lt;=30,"Vence em "&amp;(F23-TODAY())&amp;" dias","Em dia")))</f>
        <v/>
      </c>
    </row>
    <row r="24">
      <c r="B24" s="50" t="n"/>
      <c r="C24" s="57" t="n"/>
      <c r="D24" s="50" t="n"/>
      <c r="E24" s="49" t="n"/>
      <c r="F24" s="49" t="n"/>
      <c r="G24" s="57" t="n"/>
      <c r="H24" s="55">
        <f>IF(E24="","",IF(E24&lt;TODAY(),"Vencida",IF(E24-TODAY()&lt;=30,"Vence em "&amp;(E24-TODAY())&amp;" dias","Em dia")))</f>
        <v/>
      </c>
      <c r="I24" s="55">
        <f>IF(F24="","",IF(F24&lt;TODAY(),"Vencida",IF(F24-TODAY()&lt;=30,"Vence em "&amp;(F24-TODAY())&amp;" dias","Em dia")))</f>
        <v/>
      </c>
    </row>
    <row r="25">
      <c r="B25" s="50" t="n"/>
      <c r="C25" s="57" t="n"/>
      <c r="D25" s="50" t="n"/>
      <c r="E25" s="49" t="n"/>
      <c r="F25" s="49" t="n"/>
      <c r="G25" s="57" t="n"/>
      <c r="H25" s="55">
        <f>IF(E25="","",IF(E25&lt;TODAY(),"Vencida",IF(E25-TODAY()&lt;=30,"Vence em "&amp;(E25-TODAY())&amp;" dias","Em dia")))</f>
        <v/>
      </c>
      <c r="I25" s="55">
        <f>IF(F25="","",IF(F25&lt;TODAY(),"Vencida",IF(F25-TODAY()&lt;=30,"Vence em "&amp;(F25-TODAY())&amp;" dias","Em dia")))</f>
        <v/>
      </c>
    </row>
    <row r="26">
      <c r="B26" s="50" t="n"/>
      <c r="C26" s="57" t="n"/>
      <c r="D26" s="50" t="n"/>
      <c r="E26" s="49" t="n"/>
      <c r="F26" s="49" t="n"/>
      <c r="G26" s="57" t="n"/>
      <c r="H26" s="55">
        <f>IF(E26="","",IF(E26&lt;TODAY(),"Vencida",IF(E26-TODAY()&lt;=30,"Vence em "&amp;(E26-TODAY())&amp;" dias","Em dia")))</f>
        <v/>
      </c>
      <c r="I26" s="55">
        <f>IF(F26="","",IF(F26&lt;TODAY(),"Vencida",IF(F26-TODAY()&lt;=30,"Vence em "&amp;(F26-TODAY())&amp;" dias","Em dia")))</f>
        <v/>
      </c>
    </row>
    <row r="27">
      <c r="B27" s="50" t="n"/>
      <c r="C27" s="57" t="n"/>
      <c r="D27" s="50" t="n"/>
      <c r="E27" s="49" t="n"/>
      <c r="F27" s="49" t="n"/>
      <c r="G27" s="57" t="n"/>
      <c r="H27" s="55">
        <f>IF(E27="","",IF(E27&lt;TODAY(),"Vencida",IF(E27-TODAY()&lt;=30,"Vence em "&amp;(E27-TODAY())&amp;" dias","Em dia")))</f>
        <v/>
      </c>
      <c r="I27" s="55">
        <f>IF(F27="","",IF(F27&lt;TODAY(),"Vencida",IF(F27-TODAY()&lt;=30,"Vence em "&amp;(F27-TODAY())&amp;" dias","Em dia")))</f>
        <v/>
      </c>
    </row>
    <row r="28">
      <c r="B28" s="50" t="n"/>
      <c r="C28" s="57" t="n"/>
      <c r="D28" s="50" t="n"/>
      <c r="E28" s="49" t="n"/>
      <c r="F28" s="49" t="n"/>
      <c r="G28" s="57" t="n"/>
      <c r="H28" s="55">
        <f>IF(E28="","",IF(E28&lt;TODAY(),"Vencida",IF(E28-TODAY()&lt;=30,"Vence em "&amp;(E28-TODAY())&amp;" dias","Em dia")))</f>
        <v/>
      </c>
      <c r="I28" s="55">
        <f>IF(F28="","",IF(F28&lt;TODAY(),"Vencida",IF(F28-TODAY()&lt;=30,"Vence em "&amp;(F28-TODAY())&amp;" dias","Em dia")))</f>
        <v/>
      </c>
    </row>
    <row r="29">
      <c r="B29" s="50" t="n"/>
      <c r="C29" s="57" t="n"/>
      <c r="D29" s="50" t="n"/>
      <c r="E29" s="49" t="n"/>
      <c r="F29" s="49" t="n"/>
      <c r="G29" s="57" t="n"/>
      <c r="H29" s="55">
        <f>IF(E29="","",IF(E29&lt;TODAY(),"Vencida",IF(E29-TODAY()&lt;=30,"Vence em "&amp;(E29-TODAY())&amp;" dias","Em dia")))</f>
        <v/>
      </c>
      <c r="I29" s="55">
        <f>IF(F29="","",IF(F29&lt;TODAY(),"Vencida",IF(F29-TODAY()&lt;=30,"Vence em "&amp;(F29-TODAY())&amp;" dias","Em dia")))</f>
        <v/>
      </c>
    </row>
    <row r="30">
      <c r="B30" s="50" t="n"/>
      <c r="C30" s="57" t="n"/>
      <c r="D30" s="50" t="n"/>
      <c r="E30" s="49" t="n"/>
      <c r="F30" s="49" t="n"/>
      <c r="G30" s="57" t="n"/>
      <c r="H30" s="55">
        <f>IF(E30="","",IF(E30&lt;TODAY(),"Vencida",IF(E30-TODAY()&lt;=30,"Vence em "&amp;(E30-TODAY())&amp;" dias","Em dia")))</f>
        <v/>
      </c>
      <c r="I30" s="55">
        <f>IF(F30="","",IF(F30&lt;TODAY(),"Vencida",IF(F30-TODAY()&lt;=30,"Vence em "&amp;(F30-TODAY())&amp;" dias","Em dia")))</f>
        <v/>
      </c>
    </row>
    <row r="31">
      <c r="B31" s="50" t="n"/>
      <c r="C31" s="57" t="n"/>
      <c r="D31" s="50" t="n"/>
      <c r="E31" s="49" t="n"/>
      <c r="F31" s="49" t="n"/>
      <c r="G31" s="57" t="n"/>
      <c r="H31" s="55">
        <f>IF(E31="","",IF(E31&lt;TODAY(),"Vencida",IF(E31-TODAY()&lt;=30,"Vence em "&amp;(E31-TODAY())&amp;" dias","Em dia")))</f>
        <v/>
      </c>
      <c r="I31" s="55">
        <f>IF(F31="","",IF(F31&lt;TODAY(),"Vencida",IF(F31-TODAY()&lt;=30,"Vence em "&amp;(F31-TODAY())&amp;" dias","Em dia")))</f>
        <v/>
      </c>
    </row>
    <row r="32">
      <c r="B32" s="50" t="n"/>
      <c r="C32" s="57" t="n"/>
      <c r="D32" s="50" t="n"/>
      <c r="E32" s="49" t="n"/>
      <c r="F32" s="49" t="n"/>
      <c r="G32" s="57" t="n"/>
      <c r="H32" s="55">
        <f>IF(E32="","",IF(E32&lt;TODAY(),"Vencida",IF(E32-TODAY()&lt;=30,"Vence em "&amp;(E32-TODAY())&amp;" dias","Em dia")))</f>
        <v/>
      </c>
      <c r="I32" s="55">
        <f>IF(F32="","",IF(F32&lt;TODAY(),"Vencida",IF(F32-TODAY()&lt;=30,"Vence em "&amp;(F32-TODAY())&amp;" dias","Em dia")))</f>
        <v/>
      </c>
    </row>
    <row r="33">
      <c r="B33" s="50" t="n"/>
      <c r="C33" s="57" t="n"/>
      <c r="D33" s="50" t="n"/>
      <c r="E33" s="49" t="n"/>
      <c r="F33" s="49" t="n"/>
      <c r="G33" s="57" t="n"/>
      <c r="H33" s="55">
        <f>IF(E33="","",IF(E33&lt;TODAY(),"Vencida",IF(E33-TODAY()&lt;=30,"Vence em "&amp;(E33-TODAY())&amp;" dias","Em dia")))</f>
        <v/>
      </c>
      <c r="I33" s="55">
        <f>IF(F33="","",IF(F33&lt;TODAY(),"Vencida",IF(F33-TODAY()&lt;=30,"Vence em "&amp;(F33-TODAY())&amp;" dias","Em dia")))</f>
        <v/>
      </c>
    </row>
    <row r="34">
      <c r="B34" s="50" t="n"/>
      <c r="C34" s="57" t="n"/>
      <c r="D34" s="50" t="n"/>
      <c r="E34" s="49" t="n"/>
      <c r="F34" s="49" t="n"/>
      <c r="G34" s="57" t="n"/>
      <c r="H34" s="55">
        <f>IF(E34="","",IF(E34&lt;TODAY(),"Vencida",IF(E34-TODAY()&lt;=30,"Vence em "&amp;(E34-TODAY())&amp;" dias","Em dia")))</f>
        <v/>
      </c>
      <c r="I34" s="55">
        <f>IF(F34="","",IF(F34&lt;TODAY(),"Vencida",IF(F34-TODAY()&lt;=30,"Vence em "&amp;(F34-TODAY())&amp;" dias","Em dia")))</f>
        <v/>
      </c>
    </row>
    <row r="35">
      <c r="B35" s="50" t="n"/>
      <c r="C35" s="57" t="n"/>
      <c r="D35" s="50" t="n"/>
      <c r="E35" s="49" t="n"/>
      <c r="F35" s="49" t="n"/>
      <c r="G35" s="57" t="n"/>
      <c r="H35" s="55">
        <f>IF(E35="","",IF(E35&lt;TODAY(),"Vencida",IF(E35-TODAY()&lt;=30,"Vence em "&amp;(E35-TODAY())&amp;" dias","Em dia")))</f>
        <v/>
      </c>
      <c r="I35" s="55">
        <f>IF(F35="","",IF(F35&lt;TODAY(),"Vencida",IF(F35-TODAY()&lt;=30,"Vence em "&amp;(F35-TODAY())&amp;" dias","Em dia")))</f>
        <v/>
      </c>
    </row>
    <row r="36">
      <c r="B36" s="50" t="n"/>
      <c r="C36" s="57" t="n"/>
      <c r="D36" s="50" t="n"/>
      <c r="E36" s="49" t="n"/>
      <c r="F36" s="49" t="n"/>
      <c r="G36" s="57" t="n"/>
      <c r="H36" s="55">
        <f>IF(E36="","",IF(E36&lt;TODAY(),"Vencida",IF(E36-TODAY()&lt;=30,"Vence em "&amp;(E36-TODAY())&amp;" dias","Em dia")))</f>
        <v/>
      </c>
      <c r="I36" s="55">
        <f>IF(F36="","",IF(F36&lt;TODAY(),"Vencida",IF(F36-TODAY()&lt;=30,"Vence em "&amp;(F36-TODAY())&amp;" dias","Em dia")))</f>
        <v/>
      </c>
    </row>
    <row r="37">
      <c r="B37" s="50" t="n"/>
      <c r="C37" s="57" t="n"/>
      <c r="D37" s="50" t="n"/>
      <c r="E37" s="49" t="n"/>
      <c r="F37" s="49" t="n"/>
      <c r="G37" s="57" t="n"/>
      <c r="H37" s="55">
        <f>IF(E37="","",IF(E37&lt;TODAY(),"Vencida",IF(E37-TODAY()&lt;=30,"Vence em "&amp;(E37-TODAY())&amp;" dias","Em dia")))</f>
        <v/>
      </c>
      <c r="I37" s="55">
        <f>IF(F37="","",IF(F37&lt;TODAY(),"Vencida",IF(F37-TODAY()&lt;=30,"Vence em "&amp;(F37-TODAY())&amp;" dias","Em dia")))</f>
        <v/>
      </c>
    </row>
    <row r="38">
      <c r="B38" s="50" t="n"/>
      <c r="C38" s="57" t="n"/>
      <c r="D38" s="50" t="n"/>
      <c r="E38" s="49" t="n"/>
      <c r="F38" s="49" t="n"/>
      <c r="G38" s="57" t="n"/>
      <c r="H38" s="55">
        <f>IF(E38="","",IF(E38&lt;TODAY(),"Vencida",IF(E38-TODAY()&lt;=30,"Vence em "&amp;(E38-TODAY())&amp;" dias","Em dia")))</f>
        <v/>
      </c>
      <c r="I38" s="55">
        <f>IF(F38="","",IF(F38&lt;TODAY(),"Vencida",IF(F38-TODAY()&lt;=30,"Vence em "&amp;(F38-TODAY())&amp;" dias","Em dia")))</f>
        <v/>
      </c>
    </row>
    <row r="39">
      <c r="B39" s="50" t="n"/>
      <c r="C39" s="57" t="n"/>
      <c r="D39" s="50" t="n"/>
      <c r="E39" s="49" t="n"/>
      <c r="F39" s="49" t="n"/>
      <c r="G39" s="57" t="n"/>
      <c r="H39" s="55">
        <f>IF(E39="","",IF(E39&lt;TODAY(),"Vencida",IF(E39-TODAY()&lt;=30,"Vence em "&amp;(E39-TODAY())&amp;" dias","Em dia")))</f>
        <v/>
      </c>
      <c r="I39" s="55">
        <f>IF(F39="","",IF(F39&lt;TODAY(),"Vencida",IF(F39-TODAY()&lt;=30,"Vence em "&amp;(F39-TODAY())&amp;" dias","Em dia")))</f>
        <v/>
      </c>
    </row>
    <row r="40">
      <c r="B40" s="50" t="n"/>
      <c r="C40" s="57" t="n"/>
      <c r="D40" s="50" t="n"/>
      <c r="E40" s="49" t="n"/>
      <c r="F40" s="49" t="n"/>
      <c r="G40" s="57" t="n"/>
      <c r="H40" s="55">
        <f>IF(E40="","",IF(E40&lt;TODAY(),"Vencida",IF(E40-TODAY()&lt;=30,"Vence em "&amp;(E40-TODAY())&amp;" dias","Em dia")))</f>
        <v/>
      </c>
      <c r="I40" s="55">
        <f>IF(F40="","",IF(F40&lt;TODAY(),"Vencida",IF(F40-TODAY()&lt;=30,"Vence em "&amp;(F40-TODAY())&amp;" dias","Em dia")))</f>
        <v/>
      </c>
    </row>
    <row r="41">
      <c r="B41" s="50" t="n"/>
      <c r="C41" s="57" t="n"/>
      <c r="D41" s="50" t="n"/>
      <c r="E41" s="49" t="n"/>
      <c r="F41" s="49" t="n"/>
      <c r="G41" s="57" t="n"/>
      <c r="H41" s="55">
        <f>IF(E41="","",IF(E41&lt;TODAY(),"Vencida",IF(E41-TODAY()&lt;=30,"Vence em "&amp;(E41-TODAY())&amp;" dias","Em dia")))</f>
        <v/>
      </c>
      <c r="I41" s="55">
        <f>IF(F41="","",IF(F41&lt;TODAY(),"Vencida",IF(F41-TODAY()&lt;=30,"Vence em "&amp;(F41-TODAY())&amp;" dias","Em dia")))</f>
        <v/>
      </c>
    </row>
    <row r="42">
      <c r="B42" s="50" t="n"/>
      <c r="C42" s="57" t="n"/>
      <c r="D42" s="50" t="n"/>
      <c r="E42" s="49" t="n"/>
      <c r="F42" s="49" t="n"/>
      <c r="G42" s="57" t="n"/>
      <c r="H42" s="55">
        <f>IF(E42="","",IF(E42&lt;TODAY(),"Vencida",IF(E42-TODAY()&lt;=30,"Vence em "&amp;(E42-TODAY())&amp;" dias","Em dia")))</f>
        <v/>
      </c>
      <c r="I42" s="55">
        <f>IF(F42="","",IF(F42&lt;TODAY(),"Vencida",IF(F42-TODAY()&lt;=30,"Vence em "&amp;(F42-TODAY())&amp;" dias","Em dia")))</f>
        <v/>
      </c>
    </row>
    <row r="43">
      <c r="B43" s="50" t="n"/>
      <c r="C43" s="57" t="n"/>
      <c r="D43" s="50" t="n"/>
      <c r="E43" s="49" t="n"/>
      <c r="F43" s="49" t="n"/>
      <c r="G43" s="57" t="n"/>
      <c r="H43" s="55">
        <f>IF(E43="","",IF(E43&lt;TODAY(),"Vencida",IF(E43-TODAY()&lt;=30,"Vence em "&amp;(E43-TODAY())&amp;" dias","Em dia")))</f>
        <v/>
      </c>
      <c r="I43" s="55">
        <f>IF(F43="","",IF(F43&lt;TODAY(),"Vencida",IF(F43-TODAY()&lt;=30,"Vence em "&amp;(F43-TODAY())&amp;" dias","Em dia")))</f>
        <v/>
      </c>
    </row>
    <row r="44">
      <c r="B44" s="50" t="n"/>
      <c r="C44" s="57" t="n"/>
      <c r="D44" s="50" t="n"/>
      <c r="E44" s="49" t="n"/>
      <c r="F44" s="49" t="n"/>
      <c r="G44" s="57" t="n"/>
      <c r="H44" s="55">
        <f>IF(E44="","",IF(E44&lt;TODAY(),"Vencida",IF(E44-TODAY()&lt;=30,"Vence em "&amp;(E44-TODAY())&amp;" dias","Em dia")))</f>
        <v/>
      </c>
      <c r="I44" s="55">
        <f>IF(F44="","",IF(F44&lt;TODAY(),"Vencida",IF(F44-TODAY()&lt;=30,"Vence em "&amp;(F44-TODAY())&amp;" dias","Em dia")))</f>
        <v/>
      </c>
    </row>
    <row r="45">
      <c r="B45" s="50" t="n"/>
      <c r="C45" s="57" t="n"/>
      <c r="D45" s="50" t="n"/>
      <c r="E45" s="49" t="n"/>
      <c r="F45" s="49" t="n"/>
      <c r="G45" s="57" t="n"/>
      <c r="H45" s="55">
        <f>IF(E45="","",IF(E45&lt;TODAY(),"Vencida",IF(E45-TODAY()&lt;=30,"Vence em "&amp;(E45-TODAY())&amp;" dias","Em dia")))</f>
        <v/>
      </c>
      <c r="I45" s="55">
        <f>IF(F45="","",IF(F45&lt;TODAY(),"Vencida",IF(F45-TODAY()&lt;=30,"Vence em "&amp;(F45-TODAY())&amp;" dias","Em dia")))</f>
        <v/>
      </c>
    </row>
    <row r="46">
      <c r="B46" s="50" t="n"/>
      <c r="C46" s="57" t="n"/>
      <c r="D46" s="50" t="n"/>
      <c r="E46" s="49" t="n"/>
      <c r="F46" s="49" t="n"/>
      <c r="G46" s="57" t="n"/>
      <c r="H46" s="55">
        <f>IF(E46="","",IF(E46&lt;TODAY(),"Vencida",IF(E46-TODAY()&lt;=30,"Vence em "&amp;(E46-TODAY())&amp;" dias","Em dia")))</f>
        <v/>
      </c>
      <c r="I46" s="55">
        <f>IF(F46="","",IF(F46&lt;TODAY(),"Vencida",IF(F46-TODAY()&lt;=30,"Vence em "&amp;(F46-TODAY())&amp;" dias","Em dia")))</f>
        <v/>
      </c>
    </row>
    <row r="47">
      <c r="B47" s="50" t="n"/>
      <c r="C47" s="57" t="n"/>
      <c r="D47" s="50" t="n"/>
      <c r="E47" s="49" t="n"/>
      <c r="F47" s="49" t="n"/>
      <c r="G47" s="57" t="n"/>
      <c r="H47" s="55">
        <f>IF(E47="","",IF(E47&lt;TODAY(),"Vencida",IF(E47-TODAY()&lt;=30,"Vence em "&amp;(E47-TODAY())&amp;" dias","Em dia")))</f>
        <v/>
      </c>
      <c r="I47" s="55">
        <f>IF(F47="","",IF(F47&lt;TODAY(),"Vencida",IF(F47-TODAY()&lt;=30,"Vence em "&amp;(F47-TODAY())&amp;" dias","Em dia")))</f>
        <v/>
      </c>
    </row>
    <row r="48">
      <c r="B48" s="50" t="n"/>
      <c r="C48" s="57" t="n"/>
      <c r="D48" s="50" t="n"/>
      <c r="E48" s="49" t="n"/>
      <c r="F48" s="49" t="n"/>
      <c r="G48" s="57" t="n"/>
      <c r="H48" s="55">
        <f>IF(E48="","",IF(E48&lt;TODAY(),"Vencida",IF(E48-TODAY()&lt;=30,"Vence em "&amp;(E48-TODAY())&amp;" dias","Em dia")))</f>
        <v/>
      </c>
      <c r="I48" s="55">
        <f>IF(F48="","",IF(F48&lt;TODAY(),"Vencida",IF(F48-TODAY()&lt;=30,"Vence em "&amp;(F48-TODAY())&amp;" dias","Em dia")))</f>
        <v/>
      </c>
    </row>
    <row r="49">
      <c r="B49" s="50" t="n"/>
      <c r="C49" s="57" t="n"/>
      <c r="D49" s="50" t="n"/>
      <c r="E49" s="49" t="n"/>
      <c r="F49" s="49" t="n"/>
      <c r="G49" s="57" t="n"/>
      <c r="H49" s="55">
        <f>IF(E49="","",IF(E49&lt;TODAY(),"Vencida",IF(E49-TODAY()&lt;=30,"Vence em "&amp;(E49-TODAY())&amp;" dias","Em dia")))</f>
        <v/>
      </c>
      <c r="I49" s="55">
        <f>IF(F49="","",IF(F49&lt;TODAY(),"Vencida",IF(F49-TODAY()&lt;=30,"Vence em "&amp;(F49-TODAY())&amp;" dias","Em dia")))</f>
        <v/>
      </c>
    </row>
    <row r="50">
      <c r="B50" s="50" t="n"/>
      <c r="C50" s="57" t="n"/>
      <c r="D50" s="50" t="n"/>
      <c r="E50" s="49" t="n"/>
      <c r="F50" s="49" t="n"/>
      <c r="G50" s="57" t="n"/>
      <c r="H50" s="55">
        <f>IF(E50="","",IF(E50&lt;TODAY(),"Vencida",IF(E50-TODAY()&lt;=30,"Vence em "&amp;(E50-TODAY())&amp;" dias","Em dia")))</f>
        <v/>
      </c>
      <c r="I50" s="55">
        <f>IF(F50="","",IF(F50&lt;TODAY(),"Vencida",IF(F50-TODAY()&lt;=30,"Vence em "&amp;(F50-TODAY())&amp;" dias","Em dia")))</f>
        <v/>
      </c>
    </row>
    <row r="51">
      <c r="B51" s="50" t="n"/>
      <c r="C51" s="57" t="n"/>
      <c r="D51" s="50" t="n"/>
      <c r="E51" s="49" t="n"/>
      <c r="F51" s="49" t="n"/>
      <c r="G51" s="57" t="n"/>
      <c r="H51" s="55">
        <f>IF(E51="","",IF(E51&lt;TODAY(),"Vencida",IF(E51-TODAY()&lt;=30,"Vence em "&amp;(E51-TODAY())&amp;" dias","Em dia")))</f>
        <v/>
      </c>
      <c r="I51" s="55">
        <f>IF(F51="","",IF(F51&lt;TODAY(),"Vencida",IF(F51-TODAY()&lt;=30,"Vence em "&amp;(F51-TODAY())&amp;" dias","Em dia")))</f>
        <v/>
      </c>
    </row>
    <row r="52">
      <c r="B52" s="50" t="n"/>
      <c r="C52" s="57" t="n"/>
      <c r="D52" s="50" t="n"/>
      <c r="E52" s="49" t="n"/>
      <c r="F52" s="49" t="n"/>
      <c r="G52" s="57" t="n"/>
      <c r="H52" s="55">
        <f>IF(E52="","",IF(E52&lt;TODAY(),"Vencida",IF(E52-TODAY()&lt;=30,"Vence em "&amp;(E52-TODAY())&amp;" dias","Em dia")))</f>
        <v/>
      </c>
      <c r="I52" s="55">
        <f>IF(F52="","",IF(F52&lt;TODAY(),"Vencida",IF(F52-TODAY()&lt;=30,"Vence em "&amp;(F52-TODAY())&amp;" dias","Em dia")))</f>
        <v/>
      </c>
    </row>
    <row r="53">
      <c r="B53" s="50" t="n"/>
      <c r="C53" s="57" t="n"/>
      <c r="D53" s="50" t="n"/>
      <c r="E53" s="49" t="n"/>
      <c r="F53" s="49" t="n"/>
      <c r="G53" s="57" t="n"/>
      <c r="H53" s="55">
        <f>IF(E53="","",IF(E53&lt;TODAY(),"Vencida",IF(E53-TODAY()&lt;=30,"Vence em "&amp;(E53-TODAY())&amp;" dias","Em dia")))</f>
        <v/>
      </c>
      <c r="I53" s="55">
        <f>IF(F53="","",IF(F53&lt;TODAY(),"Vencida",IF(F53-TODAY()&lt;=30,"Vence em "&amp;(F53-TODAY())&amp;" dias","Em dia")))</f>
        <v/>
      </c>
    </row>
    <row r="54">
      <c r="B54" s="50" t="n"/>
      <c r="C54" s="57" t="n"/>
      <c r="D54" s="50" t="n"/>
      <c r="E54" s="49" t="n"/>
      <c r="F54" s="49" t="n"/>
      <c r="G54" s="57" t="n"/>
      <c r="H54" s="55">
        <f>IF(E54="","",IF(E54&lt;TODAY(),"Vencida",IF(E54-TODAY()&lt;=30,"Vence em "&amp;(E54-TODAY())&amp;" dias","Em dia")))</f>
        <v/>
      </c>
      <c r="I54" s="55">
        <f>IF(F54="","",IF(F54&lt;TODAY(),"Vencida",IF(F54-TODAY()&lt;=30,"Vence em "&amp;(F54-TODAY())&amp;" dias","Em dia")))</f>
        <v/>
      </c>
    </row>
    <row r="55">
      <c r="B55" s="50" t="n"/>
      <c r="C55" s="57" t="n"/>
      <c r="D55" s="50" t="n"/>
      <c r="E55" s="49" t="n"/>
      <c r="F55" s="49" t="n"/>
      <c r="G55" s="57" t="n"/>
      <c r="H55" s="55">
        <f>IF(E55="","",IF(E55&lt;TODAY(),"Vencida",IF(E55-TODAY()&lt;=30,"Vence em "&amp;(E55-TODAY())&amp;" dias","Em dia")))</f>
        <v/>
      </c>
      <c r="I55" s="55">
        <f>IF(F55="","",IF(F55&lt;TODAY(),"Vencida",IF(F55-TODAY()&lt;=30,"Vence em "&amp;(F55-TODAY())&amp;" dias","Em dia")))</f>
        <v/>
      </c>
    </row>
    <row r="56">
      <c r="B56" s="50" t="n"/>
      <c r="C56" s="57" t="n"/>
      <c r="D56" s="50" t="n"/>
      <c r="E56" s="49" t="n"/>
      <c r="F56" s="49" t="n"/>
      <c r="G56" s="57" t="n"/>
      <c r="H56" s="55">
        <f>IF(E56="","",IF(E56&lt;TODAY(),"Vencida",IF(E56-TODAY()&lt;=30,"Vence em "&amp;(E56-TODAY())&amp;" dias","Em dia")))</f>
        <v/>
      </c>
      <c r="I56" s="55">
        <f>IF(F56="","",IF(F56&lt;TODAY(),"Vencida",IF(F56-TODAY()&lt;=30,"Vence em "&amp;(F56-TODAY())&amp;" dias","Em dia")))</f>
        <v/>
      </c>
    </row>
    <row r="57">
      <c r="B57" s="50" t="n"/>
      <c r="C57" s="57" t="n"/>
      <c r="D57" s="50" t="n"/>
      <c r="E57" s="49" t="n"/>
      <c r="F57" s="49" t="n"/>
      <c r="G57" s="57" t="n"/>
      <c r="H57" s="55">
        <f>IF(E57="","",IF(E57&lt;TODAY(),"Vencida",IF(E57-TODAY()&lt;=30,"Vence em "&amp;(E57-TODAY())&amp;" dias","Em dia")))</f>
        <v/>
      </c>
      <c r="I57" s="55">
        <f>IF(F57="","",IF(F57&lt;TODAY(),"Vencida",IF(F57-TODAY()&lt;=30,"Vence em "&amp;(F57-TODAY())&amp;" dias","Em dia")))</f>
        <v/>
      </c>
    </row>
    <row r="58">
      <c r="B58" s="50" t="n"/>
      <c r="C58" s="57" t="n"/>
      <c r="D58" s="50" t="n"/>
      <c r="E58" s="49" t="n"/>
      <c r="F58" s="49" t="n"/>
      <c r="G58" s="57" t="n"/>
      <c r="H58" s="55">
        <f>IF(E58="","",IF(E58&lt;TODAY(),"Vencida",IF(E58-TODAY()&lt;=30,"Vence em "&amp;(E58-TODAY())&amp;" dias","Em dia")))</f>
        <v/>
      </c>
      <c r="I58" s="55">
        <f>IF(F58="","",IF(F58&lt;TODAY(),"Vencida",IF(F58-TODAY()&lt;=30,"Vence em "&amp;(F58-TODAY())&amp;" dias","Em dia")))</f>
        <v/>
      </c>
    </row>
    <row r="59">
      <c r="B59" s="50" t="n"/>
      <c r="C59" s="57" t="n"/>
      <c r="D59" s="50" t="n"/>
      <c r="E59" s="49" t="n"/>
      <c r="F59" s="49" t="n"/>
      <c r="G59" s="57" t="n"/>
      <c r="H59" s="55">
        <f>IF(E59="","",IF(E59&lt;TODAY(),"Vencida",IF(E59-TODAY()&lt;=30,"Vence em "&amp;(E59-TODAY())&amp;" dias","Em dia")))</f>
        <v/>
      </c>
      <c r="I59" s="55">
        <f>IF(F59="","",IF(F59&lt;TODAY(),"Vencida",IF(F59-TODAY()&lt;=30,"Vence em "&amp;(F59-TODAY())&amp;" dias","Em dia")))</f>
        <v/>
      </c>
    </row>
    <row r="60">
      <c r="B60" s="50" t="n"/>
      <c r="C60" s="57" t="n"/>
      <c r="D60" s="50" t="n"/>
      <c r="E60" s="49" t="n"/>
      <c r="F60" s="49" t="n"/>
      <c r="G60" s="57" t="n"/>
      <c r="H60" s="55">
        <f>IF(E60="","",IF(E60&lt;TODAY(),"Vencida",IF(E60-TODAY()&lt;=30,"Vence em "&amp;(E60-TODAY())&amp;" dias","Em dia")))</f>
        <v/>
      </c>
      <c r="I60" s="55">
        <f>IF(F60="","",IF(F60&lt;TODAY(),"Vencida",IF(F60-TODAY()&lt;=30,"Vence em "&amp;(F60-TODAY())&amp;" dias","Em dia")))</f>
        <v/>
      </c>
    </row>
    <row r="61">
      <c r="B61" s="50" t="n"/>
      <c r="C61" s="57" t="n"/>
      <c r="D61" s="50" t="n"/>
      <c r="E61" s="49" t="n"/>
      <c r="F61" s="49" t="n"/>
      <c r="G61" s="57" t="n"/>
      <c r="H61" s="55">
        <f>IF(E61="","",IF(E61&lt;TODAY(),"Vencida",IF(E61-TODAY()&lt;=30,"Vence em "&amp;(E61-TODAY())&amp;" dias","Em dia")))</f>
        <v/>
      </c>
      <c r="I61" s="55">
        <f>IF(F61="","",IF(F61&lt;TODAY(),"Vencida",IF(F61-TODAY()&lt;=30,"Vence em "&amp;(F61-TODAY())&amp;" dias","Em dia")))</f>
        <v/>
      </c>
    </row>
    <row r="62">
      <c r="B62" s="50" t="n"/>
      <c r="C62" s="57" t="n"/>
      <c r="D62" s="50" t="n"/>
      <c r="E62" s="49" t="n"/>
      <c r="F62" s="49" t="n"/>
      <c r="G62" s="57" t="n"/>
      <c r="H62" s="55">
        <f>IF(E62="","",IF(E62&lt;TODAY(),"Vencida",IF(E62-TODAY()&lt;=30,"Vence em "&amp;(E62-TODAY())&amp;" dias","Em dia")))</f>
        <v/>
      </c>
      <c r="I62" s="55">
        <f>IF(F62="","",IF(F62&lt;TODAY(),"Vencida",IF(F62-TODAY()&lt;=30,"Vence em "&amp;(F62-TODAY())&amp;" dias","Em dia")))</f>
        <v/>
      </c>
    </row>
    <row r="63">
      <c r="B63" s="50" t="n"/>
      <c r="C63" s="57" t="n"/>
      <c r="D63" s="50" t="n"/>
      <c r="E63" s="49" t="n"/>
      <c r="F63" s="49" t="n"/>
      <c r="G63" s="57" t="n"/>
      <c r="H63" s="55">
        <f>IF(E63="","",IF(E63&lt;TODAY(),"Vencida",IF(E63-TODAY()&lt;=30,"Vence em "&amp;(E63-TODAY())&amp;" dias","Em dia")))</f>
        <v/>
      </c>
      <c r="I63" s="55">
        <f>IF(F63="","",IF(F63&lt;TODAY(),"Vencida",IF(F63-TODAY()&lt;=30,"Vence em "&amp;(F63-TODAY())&amp;" dias","Em dia")))</f>
        <v/>
      </c>
    </row>
    <row r="64">
      <c r="B64" s="50" t="n"/>
      <c r="C64" s="57" t="n"/>
      <c r="D64" s="50" t="n"/>
      <c r="E64" s="49" t="n"/>
      <c r="F64" s="49" t="n"/>
      <c r="G64" s="57" t="n"/>
      <c r="H64" s="55">
        <f>IF(E64="","",IF(E64&lt;TODAY(),"Vencida",IF(E64-TODAY()&lt;=30,"Vence em "&amp;(E64-TODAY())&amp;" dias","Em dia")))</f>
        <v/>
      </c>
      <c r="I64" s="55">
        <f>IF(F64="","",IF(F64&lt;TODAY(),"Vencida",IF(F64-TODAY()&lt;=30,"Vence em "&amp;(F64-TODAY())&amp;" dias","Em dia")))</f>
        <v/>
      </c>
    </row>
    <row r="65">
      <c r="B65" s="50" t="n"/>
      <c r="C65" s="57" t="n"/>
      <c r="D65" s="50" t="n"/>
      <c r="E65" s="49" t="n"/>
      <c r="F65" s="49" t="n"/>
      <c r="G65" s="57" t="n"/>
      <c r="H65" s="55">
        <f>IF(E65="","",IF(E65&lt;TODAY(),"Vencida",IF(E65-TODAY()&lt;=30,"Vence em "&amp;(E65-TODAY())&amp;" dias","Em dia")))</f>
        <v/>
      </c>
      <c r="I65" s="55">
        <f>IF(F65="","",IF(F65&lt;TODAY(),"Vencida",IF(F65-TODAY()&lt;=30,"Vence em "&amp;(F65-TODAY())&amp;" dias","Em dia")))</f>
        <v/>
      </c>
    </row>
    <row r="66">
      <c r="B66" s="50" t="n"/>
      <c r="C66" s="57" t="n"/>
      <c r="D66" s="50" t="n"/>
      <c r="E66" s="49" t="n"/>
      <c r="F66" s="49" t="n"/>
      <c r="G66" s="57" t="n"/>
      <c r="H66" s="55">
        <f>IF(E66="","",IF(E66&lt;TODAY(),"Vencida",IF(E66-TODAY()&lt;=30,"Vence em "&amp;(E66-TODAY())&amp;" dias","Em dia")))</f>
        <v/>
      </c>
      <c r="I66" s="55">
        <f>IF(F66="","",IF(F66&lt;TODAY(),"Vencida",IF(F66-TODAY()&lt;=30,"Vence em "&amp;(F66-TODAY())&amp;" dias","Em dia")))</f>
        <v/>
      </c>
    </row>
    <row r="67">
      <c r="B67" s="50" t="n"/>
      <c r="C67" s="57" t="n"/>
      <c r="D67" s="50" t="n"/>
      <c r="E67" s="49" t="n"/>
      <c r="F67" s="49" t="n"/>
      <c r="G67" s="57" t="n"/>
      <c r="H67" s="55">
        <f>IF(E67="","",IF(E67&lt;TODAY(),"Vencida",IF(E67-TODAY()&lt;=30,"Vence em "&amp;(E67-TODAY())&amp;" dias","Em dia")))</f>
        <v/>
      </c>
      <c r="I67" s="55">
        <f>IF(F67="","",IF(F67&lt;TODAY(),"Vencida",IF(F67-TODAY()&lt;=30,"Vence em "&amp;(F67-TODAY())&amp;" dias","Em dia")))</f>
        <v/>
      </c>
    </row>
    <row r="68">
      <c r="B68" s="50" t="n"/>
      <c r="C68" s="57" t="n"/>
      <c r="D68" s="50" t="n"/>
      <c r="E68" s="49" t="n"/>
      <c r="F68" s="49" t="n"/>
      <c r="G68" s="57" t="n"/>
      <c r="H68" s="55">
        <f>IF(E68="","",IF(E68&lt;TODAY(),"Vencida",IF(E68-TODAY()&lt;=30,"Vence em "&amp;(E68-TODAY())&amp;" dias","Em dia")))</f>
        <v/>
      </c>
      <c r="I68" s="55">
        <f>IF(F68="","",IF(F68&lt;TODAY(),"Vencida",IF(F68-TODAY()&lt;=30,"Vence em "&amp;(F68-TODAY())&amp;" dias","Em dia")))</f>
        <v/>
      </c>
    </row>
    <row r="69">
      <c r="B69" s="50" t="n"/>
      <c r="C69" s="57" t="n"/>
      <c r="D69" s="50" t="n"/>
      <c r="E69" s="49" t="n"/>
      <c r="F69" s="49" t="n"/>
      <c r="G69" s="57" t="n"/>
      <c r="H69" s="55">
        <f>IF(E69="","",IF(E69&lt;TODAY(),"Vencida",IF(E69-TODAY()&lt;=30,"Vence em "&amp;(E69-TODAY())&amp;" dias","Em dia")))</f>
        <v/>
      </c>
      <c r="I69" s="55">
        <f>IF(F69="","",IF(F69&lt;TODAY(),"Vencida",IF(F69-TODAY()&lt;=30,"Vence em "&amp;(F69-TODAY())&amp;" dias","Em dia")))</f>
        <v/>
      </c>
    </row>
    <row r="70">
      <c r="B70" s="50" t="n"/>
      <c r="C70" s="57" t="n"/>
      <c r="D70" s="50" t="n"/>
      <c r="E70" s="49" t="n"/>
      <c r="F70" s="49" t="n"/>
      <c r="G70" s="57" t="n"/>
      <c r="H70" s="55">
        <f>IF(E70="","",IF(E70&lt;TODAY(),"Vencida",IF(E70-TODAY()&lt;=30,"Vence em "&amp;(E70-TODAY())&amp;" dias","Em dia")))</f>
        <v/>
      </c>
      <c r="I70" s="55">
        <f>IF(F70="","",IF(F70&lt;TODAY(),"Vencida",IF(F70-TODAY()&lt;=30,"Vence em "&amp;(F70-TODAY())&amp;" dias","Em dia")))</f>
        <v/>
      </c>
    </row>
    <row r="71">
      <c r="B71" s="50" t="n"/>
      <c r="C71" s="57" t="n"/>
      <c r="D71" s="50" t="n"/>
      <c r="E71" s="49" t="n"/>
      <c r="F71" s="49" t="n"/>
      <c r="G71" s="57" t="n"/>
      <c r="H71" s="55">
        <f>IF(E71="","",IF(E71&lt;TODAY(),"Vencida",IF(E71-TODAY()&lt;=30,"Vence em "&amp;(E71-TODAY())&amp;" dias","Em dia")))</f>
        <v/>
      </c>
      <c r="I71" s="55">
        <f>IF(F71="","",IF(F71&lt;TODAY(),"Vencida",IF(F71-TODAY()&lt;=30,"Vence em "&amp;(F71-TODAY())&amp;" dias","Em dia")))</f>
        <v/>
      </c>
    </row>
    <row r="72">
      <c r="B72" s="50" t="n"/>
      <c r="C72" s="57" t="n"/>
      <c r="D72" s="50" t="n"/>
      <c r="E72" s="49" t="n"/>
      <c r="F72" s="49" t="n"/>
      <c r="G72" s="57" t="n"/>
      <c r="H72" s="55">
        <f>IF(E72="","",IF(E72&lt;TODAY(),"Vencida",IF(E72-TODAY()&lt;=30,"Vence em "&amp;(E72-TODAY())&amp;" dias","Em dia")))</f>
        <v/>
      </c>
      <c r="I72" s="55">
        <f>IF(F72="","",IF(F72&lt;TODAY(),"Vencida",IF(F72-TODAY()&lt;=30,"Vence em "&amp;(F72-TODAY())&amp;" dias","Em dia")))</f>
        <v/>
      </c>
    </row>
    <row r="73">
      <c r="B73" s="50" t="n"/>
      <c r="C73" s="57" t="n"/>
      <c r="D73" s="50" t="n"/>
      <c r="E73" s="49" t="n"/>
      <c r="F73" s="49" t="n"/>
      <c r="G73" s="57" t="n"/>
      <c r="H73" s="55">
        <f>IF(E73="","",IF(E73&lt;TODAY(),"Vencida",IF(E73-TODAY()&lt;=30,"Vence em "&amp;(E73-TODAY())&amp;" dias","Em dia")))</f>
        <v/>
      </c>
      <c r="I73" s="55">
        <f>IF(F73="","",IF(F73&lt;TODAY(),"Vencida",IF(F73-TODAY()&lt;=30,"Vence em "&amp;(F73-TODAY())&amp;" dias","Em dia")))</f>
        <v/>
      </c>
    </row>
    <row r="74">
      <c r="B74" s="50" t="n"/>
      <c r="C74" s="57" t="n"/>
      <c r="D74" s="50" t="n"/>
      <c r="E74" s="49" t="n"/>
      <c r="F74" s="49" t="n"/>
      <c r="G74" s="57" t="n"/>
      <c r="H74" s="55">
        <f>IF(E74="","",IF(E74&lt;TODAY(),"Vencida",IF(E74-TODAY()&lt;=30,"Vence em "&amp;(E74-TODAY())&amp;" dias","Em dia")))</f>
        <v/>
      </c>
      <c r="I74" s="55">
        <f>IF(F74="","",IF(F74&lt;TODAY(),"Vencida",IF(F74-TODAY()&lt;=30,"Vence em "&amp;(F74-TODAY())&amp;" dias","Em dia")))</f>
        <v/>
      </c>
    </row>
    <row r="75">
      <c r="B75" s="50" t="n"/>
      <c r="C75" s="57" t="n"/>
      <c r="D75" s="50" t="n"/>
      <c r="E75" s="49" t="n"/>
      <c r="F75" s="49" t="n"/>
      <c r="G75" s="57" t="n"/>
      <c r="H75" s="55">
        <f>IF(E75="","",IF(E75&lt;TODAY(),"Vencida",IF(E75-TODAY()&lt;=30,"Vence em "&amp;(E75-TODAY())&amp;" dias","Em dia")))</f>
        <v/>
      </c>
      <c r="I75" s="55">
        <f>IF(F75="","",IF(F75&lt;TODAY(),"Vencida",IF(F75-TODAY()&lt;=30,"Vence em "&amp;(F75-TODAY())&amp;" dias","Em dia")))</f>
        <v/>
      </c>
    </row>
    <row r="76">
      <c r="B76" s="50" t="n"/>
      <c r="C76" s="57" t="n"/>
      <c r="D76" s="50" t="n"/>
      <c r="E76" s="49" t="n"/>
      <c r="F76" s="49" t="n"/>
      <c r="G76" s="57" t="n"/>
      <c r="H76" s="55">
        <f>IF(E76="","",IF(E76&lt;TODAY(),"Vencida",IF(E76-TODAY()&lt;=30,"Vence em "&amp;(E76-TODAY())&amp;" dias","Em dia")))</f>
        <v/>
      </c>
      <c r="I76" s="55">
        <f>IF(F76="","",IF(F76&lt;TODAY(),"Vencida",IF(F76-TODAY()&lt;=30,"Vence em "&amp;(F76-TODAY())&amp;" dias","Em dia")))</f>
        <v/>
      </c>
    </row>
    <row r="77">
      <c r="B77" s="50" t="n"/>
      <c r="C77" s="57" t="n"/>
      <c r="D77" s="50" t="n"/>
      <c r="E77" s="49" t="n"/>
      <c r="F77" s="49" t="n"/>
      <c r="G77" s="57" t="n"/>
      <c r="H77" s="55">
        <f>IF(E77="","",IF(E77&lt;TODAY(),"Vencida",IF(E77-TODAY()&lt;=30,"Vence em "&amp;(E77-TODAY())&amp;" dias","Em dia")))</f>
        <v/>
      </c>
      <c r="I77" s="55">
        <f>IF(F77="","",IF(F77&lt;TODAY(),"Vencida",IF(F77-TODAY()&lt;=30,"Vence em "&amp;(F77-TODAY())&amp;" dias","Em dia")))</f>
        <v/>
      </c>
    </row>
    <row r="78">
      <c r="B78" s="50" t="n"/>
      <c r="C78" s="57" t="n"/>
      <c r="D78" s="50" t="n"/>
      <c r="E78" s="49" t="n"/>
      <c r="F78" s="49" t="n"/>
      <c r="G78" s="57" t="n"/>
      <c r="H78" s="55">
        <f>IF(E78="","",IF(E78&lt;TODAY(),"Vencida",IF(E78-TODAY()&lt;=30,"Vence em "&amp;(E78-TODAY())&amp;" dias","Em dia")))</f>
        <v/>
      </c>
      <c r="I78" s="55">
        <f>IF(F78="","",IF(F78&lt;TODAY(),"Vencida",IF(F78-TODAY()&lt;=30,"Vence em "&amp;(F78-TODAY())&amp;" dias","Em dia")))</f>
        <v/>
      </c>
    </row>
    <row r="79">
      <c r="B79" s="50" t="n"/>
      <c r="C79" s="57" t="n"/>
      <c r="D79" s="50" t="n"/>
      <c r="E79" s="49" t="n"/>
      <c r="F79" s="49" t="n"/>
      <c r="G79" s="57" t="n"/>
      <c r="H79" s="55">
        <f>IF(E79="","",IF(E79&lt;TODAY(),"Vencida",IF(E79-TODAY()&lt;=30,"Vence em "&amp;(E79-TODAY())&amp;" dias","Em dia")))</f>
        <v/>
      </c>
      <c r="I79" s="55">
        <f>IF(F79="","",IF(F79&lt;TODAY(),"Vencida",IF(F79-TODAY()&lt;=30,"Vence em "&amp;(F79-TODAY())&amp;" dias","Em dia")))</f>
        <v/>
      </c>
    </row>
    <row r="80">
      <c r="B80" s="50" t="n"/>
      <c r="C80" s="57" t="n"/>
      <c r="D80" s="50" t="n"/>
      <c r="E80" s="49" t="n"/>
      <c r="F80" s="49" t="n"/>
      <c r="G80" s="57" t="n"/>
      <c r="H80" s="55">
        <f>IF(E80="","",IF(E80&lt;TODAY(),"Vencida",IF(E80-TODAY()&lt;=30,"Vence em "&amp;(E80-TODAY())&amp;" dias","Em dia")))</f>
        <v/>
      </c>
      <c r="I80" s="55">
        <f>IF(F80="","",IF(F80&lt;TODAY(),"Vencida",IF(F80-TODAY()&lt;=30,"Vence em "&amp;(F80-TODAY())&amp;" dias","Em dia")))</f>
        <v/>
      </c>
    </row>
    <row r="81">
      <c r="B81" s="50" t="n"/>
      <c r="C81" s="57" t="n"/>
      <c r="D81" s="50" t="n"/>
      <c r="E81" s="49" t="n"/>
      <c r="F81" s="49" t="n"/>
      <c r="G81" s="57" t="n"/>
      <c r="H81" s="55">
        <f>IF(E81="","",IF(E81&lt;TODAY(),"Vencida",IF(E81-TODAY()&lt;=30,"Vence em "&amp;(E81-TODAY())&amp;" dias","Em dia")))</f>
        <v/>
      </c>
      <c r="I81" s="55">
        <f>IF(F81="","",IF(F81&lt;TODAY(),"Vencida",IF(F81-TODAY()&lt;=30,"Vence em "&amp;(F81-TODAY())&amp;" dias","Em dia")))</f>
        <v/>
      </c>
    </row>
    <row r="82">
      <c r="B82" s="50" t="n"/>
      <c r="C82" s="57" t="n"/>
      <c r="D82" s="50" t="n"/>
      <c r="E82" s="49" t="n"/>
      <c r="F82" s="49" t="n"/>
      <c r="G82" s="57" t="n"/>
      <c r="H82" s="55">
        <f>IF(E82="","",IF(E82&lt;TODAY(),"Vencida",IF(E82-TODAY()&lt;=30,"Vence em "&amp;(E82-TODAY())&amp;" dias","Em dia")))</f>
        <v/>
      </c>
      <c r="I82" s="55">
        <f>IF(F82="","",IF(F82&lt;TODAY(),"Vencida",IF(F82-TODAY()&lt;=30,"Vence em "&amp;(F82-TODAY())&amp;" dias","Em dia")))</f>
        <v/>
      </c>
    </row>
    <row r="83">
      <c r="B83" s="50" t="n"/>
      <c r="C83" s="57" t="n"/>
      <c r="D83" s="50" t="n"/>
      <c r="E83" s="49" t="n"/>
      <c r="F83" s="49" t="n"/>
      <c r="G83" s="57" t="n"/>
      <c r="H83" s="55">
        <f>IF(E83="","",IF(E83&lt;TODAY(),"Vencida",IF(E83-TODAY()&lt;=30,"Vence em "&amp;(E83-TODAY())&amp;" dias","Em dia")))</f>
        <v/>
      </c>
      <c r="I83" s="55">
        <f>IF(F83="","",IF(F83&lt;TODAY(),"Vencida",IF(F83-TODAY()&lt;=30,"Vence em "&amp;(F83-TODAY())&amp;" dias","Em dia")))</f>
        <v/>
      </c>
    </row>
    <row r="84">
      <c r="B84" s="50" t="n"/>
      <c r="C84" s="57" t="n"/>
      <c r="D84" s="50" t="n"/>
      <c r="E84" s="49" t="n"/>
      <c r="F84" s="49" t="n"/>
      <c r="G84" s="57" t="n"/>
      <c r="H84" s="55">
        <f>IF(E84="","",IF(E84&lt;TODAY(),"Vencida",IF(E84-TODAY()&lt;=30,"Vence em "&amp;(E84-TODAY())&amp;" dias","Em dia")))</f>
        <v/>
      </c>
      <c r="I84" s="55">
        <f>IF(F84="","",IF(F84&lt;TODAY(),"Vencida",IF(F84-TODAY()&lt;=30,"Vence em "&amp;(F84-TODAY())&amp;" dias","Em dia")))</f>
        <v/>
      </c>
    </row>
    <row r="85">
      <c r="B85" s="50" t="n"/>
      <c r="C85" s="57" t="n"/>
      <c r="D85" s="50" t="n"/>
      <c r="E85" s="49" t="n"/>
      <c r="F85" s="49" t="n"/>
      <c r="G85" s="57" t="n"/>
      <c r="H85" s="55">
        <f>IF(E85="","",IF(E85&lt;TODAY(),"Vencida",IF(E85-TODAY()&lt;=30,"Vence em "&amp;(E85-TODAY())&amp;" dias","Em dia")))</f>
        <v/>
      </c>
      <c r="I85" s="55">
        <f>IF(F85="","",IF(F85&lt;TODAY(),"Vencida",IF(F85-TODAY()&lt;=30,"Vence em "&amp;(F85-TODAY())&amp;" dias","Em dia")))</f>
        <v/>
      </c>
    </row>
    <row r="86">
      <c r="B86" s="50" t="n"/>
      <c r="C86" s="57" t="n"/>
      <c r="D86" s="50" t="n"/>
      <c r="E86" s="49" t="n"/>
      <c r="F86" s="49" t="n"/>
      <c r="G86" s="57" t="n"/>
      <c r="H86" s="55">
        <f>IF(E86="","",IF(E86&lt;TODAY(),"Vencida",IF(E86-TODAY()&lt;=30,"Vence em "&amp;(E86-TODAY())&amp;" dias","Em dia")))</f>
        <v/>
      </c>
      <c r="I86" s="55">
        <f>IF(F86="","",IF(F86&lt;TODAY(),"Vencida",IF(F86-TODAY()&lt;=30,"Vence em "&amp;(F86-TODAY())&amp;" dias","Em dia")))</f>
        <v/>
      </c>
    </row>
    <row r="87">
      <c r="B87" s="50" t="n"/>
      <c r="C87" s="57" t="n"/>
      <c r="D87" s="50" t="n"/>
      <c r="E87" s="49" t="n"/>
      <c r="F87" s="49" t="n"/>
      <c r="G87" s="57" t="n"/>
      <c r="H87" s="55">
        <f>IF(E87="","",IF(E87&lt;TODAY(),"Vencida",IF(E87-TODAY()&lt;=30,"Vence em "&amp;(E87-TODAY())&amp;" dias","Em dia")))</f>
        <v/>
      </c>
      <c r="I87" s="55">
        <f>IF(F87="","",IF(F87&lt;TODAY(),"Vencida",IF(F87-TODAY()&lt;=30,"Vence em "&amp;(F87-TODAY())&amp;" dias","Em dia")))</f>
        <v/>
      </c>
    </row>
    <row r="88">
      <c r="B88" s="50" t="n"/>
      <c r="C88" s="57" t="n"/>
      <c r="D88" s="50" t="n"/>
      <c r="E88" s="49" t="n"/>
      <c r="F88" s="49" t="n"/>
      <c r="G88" s="57" t="n"/>
      <c r="H88" s="55">
        <f>IF(E88="","",IF(E88&lt;TODAY(),"Vencida",IF(E88-TODAY()&lt;=30,"Vence em "&amp;(E88-TODAY())&amp;" dias","Em dia")))</f>
        <v/>
      </c>
      <c r="I88" s="55">
        <f>IF(F88="","",IF(F88&lt;TODAY(),"Vencida",IF(F88-TODAY()&lt;=30,"Vence em "&amp;(F88-TODAY())&amp;" dias","Em dia")))</f>
        <v/>
      </c>
    </row>
    <row r="89">
      <c r="B89" s="50" t="n"/>
      <c r="C89" s="57" t="n"/>
      <c r="D89" s="50" t="n"/>
      <c r="E89" s="49" t="n"/>
      <c r="F89" s="49" t="n"/>
      <c r="G89" s="57" t="n"/>
      <c r="H89" s="55">
        <f>IF(E89="","",IF(E89&lt;TODAY(),"Vencida",IF(E89-TODAY()&lt;=30,"Vence em "&amp;(E89-TODAY())&amp;" dias","Em dia")))</f>
        <v/>
      </c>
      <c r="I89" s="55">
        <f>IF(F89="","",IF(F89&lt;TODAY(),"Vencida",IF(F89-TODAY()&lt;=30,"Vence em "&amp;(F89-TODAY())&amp;" dias","Em dia")))</f>
        <v/>
      </c>
    </row>
    <row r="90">
      <c r="B90" s="50" t="n"/>
      <c r="C90" s="57" t="n"/>
      <c r="D90" s="50" t="n"/>
      <c r="E90" s="49" t="n"/>
      <c r="F90" s="49" t="n"/>
      <c r="G90" s="57" t="n"/>
      <c r="H90" s="55">
        <f>IF(E90="","",IF(E90&lt;TODAY(),"Vencida",IF(E90-TODAY()&lt;=30,"Vence em "&amp;(E90-TODAY())&amp;" dias","Em dia")))</f>
        <v/>
      </c>
      <c r="I90" s="55">
        <f>IF(F90="","",IF(F90&lt;TODAY(),"Vencida",IF(F90-TODAY()&lt;=30,"Vence em "&amp;(F90-TODAY())&amp;" dias","Em dia")))</f>
        <v/>
      </c>
    </row>
    <row r="91">
      <c r="B91" s="50" t="n"/>
      <c r="C91" s="57" t="n"/>
      <c r="D91" s="50" t="n"/>
      <c r="E91" s="49" t="n"/>
      <c r="F91" s="49" t="n"/>
      <c r="G91" s="57" t="n"/>
      <c r="H91" s="55">
        <f>IF(E91="","",IF(E91&lt;TODAY(),"Vencida",IF(E91-TODAY()&lt;=30,"Vence em "&amp;(E91-TODAY())&amp;" dias","Em dia")))</f>
        <v/>
      </c>
      <c r="I91" s="55">
        <f>IF(F91="","",IF(F91&lt;TODAY(),"Vencida",IF(F91-TODAY()&lt;=30,"Vence em "&amp;(F91-TODAY())&amp;" dias","Em dia")))</f>
        <v/>
      </c>
    </row>
    <row r="92">
      <c r="B92" s="50" t="n"/>
      <c r="C92" s="57" t="n"/>
      <c r="D92" s="50" t="n"/>
      <c r="E92" s="49" t="n"/>
      <c r="F92" s="49" t="n"/>
      <c r="G92" s="57" t="n"/>
      <c r="H92" s="55">
        <f>IF(E92="","",IF(E92&lt;TODAY(),"Vencida",IF(E92-TODAY()&lt;=30,"Vence em "&amp;(E92-TODAY())&amp;" dias","Em dia")))</f>
        <v/>
      </c>
      <c r="I92" s="55">
        <f>IF(F92="","",IF(F92&lt;TODAY(),"Vencida",IF(F92-TODAY()&lt;=30,"Vence em "&amp;(F92-TODAY())&amp;" dias","Em dia")))</f>
        <v/>
      </c>
    </row>
    <row r="93">
      <c r="B93" s="50" t="n"/>
      <c r="C93" s="57" t="n"/>
      <c r="D93" s="50" t="n"/>
      <c r="E93" s="49" t="n"/>
      <c r="F93" s="49" t="n"/>
      <c r="G93" s="57" t="n"/>
      <c r="H93" s="55">
        <f>IF(E93="","",IF(E93&lt;TODAY(),"Vencida",IF(E93-TODAY()&lt;=30,"Vence em "&amp;(E93-TODAY())&amp;" dias","Em dia")))</f>
        <v/>
      </c>
      <c r="I93" s="55">
        <f>IF(F93="","",IF(F93&lt;TODAY(),"Vencida",IF(F93-TODAY()&lt;=30,"Vence em "&amp;(F93-TODAY())&amp;" dias","Em dia")))</f>
        <v/>
      </c>
    </row>
    <row r="94">
      <c r="B94" s="50" t="n"/>
      <c r="C94" s="57" t="n"/>
      <c r="D94" s="50" t="n"/>
      <c r="E94" s="49" t="n"/>
      <c r="F94" s="49" t="n"/>
      <c r="G94" s="57" t="n"/>
      <c r="H94" s="55">
        <f>IF(E94="","",IF(E94&lt;TODAY(),"Vencida",IF(E94-TODAY()&lt;=30,"Vence em "&amp;(E94-TODAY())&amp;" dias","Em dia")))</f>
        <v/>
      </c>
      <c r="I94" s="55">
        <f>IF(F94="","",IF(F94&lt;TODAY(),"Vencida",IF(F94-TODAY()&lt;=30,"Vence em "&amp;(F94-TODAY())&amp;" dias","Em dia")))</f>
        <v/>
      </c>
    </row>
    <row r="95">
      <c r="B95" s="50" t="n"/>
      <c r="C95" s="57" t="n"/>
      <c r="D95" s="50" t="n"/>
      <c r="E95" s="49" t="n"/>
      <c r="F95" s="49" t="n"/>
      <c r="G95" s="57" t="n"/>
      <c r="H95" s="55">
        <f>IF(E95="","",IF(E95&lt;TODAY(),"Vencida",IF(E95-TODAY()&lt;=30,"Vence em "&amp;(E95-TODAY())&amp;" dias","Em dia")))</f>
        <v/>
      </c>
      <c r="I95" s="55">
        <f>IF(F95="","",IF(F95&lt;TODAY(),"Vencida",IF(F95-TODAY()&lt;=30,"Vence em "&amp;(F95-TODAY())&amp;" dias","Em dia")))</f>
        <v/>
      </c>
    </row>
    <row r="96">
      <c r="B96" s="50" t="n"/>
      <c r="C96" s="57" t="n"/>
      <c r="D96" s="50" t="n"/>
      <c r="E96" s="49" t="n"/>
      <c r="F96" s="49" t="n"/>
      <c r="G96" s="57" t="n"/>
      <c r="H96" s="55">
        <f>IF(E96="","",IF(E96&lt;TODAY(),"Vencida",IF(E96-TODAY()&lt;=30,"Vence em "&amp;(E96-TODAY())&amp;" dias","Em dia")))</f>
        <v/>
      </c>
      <c r="I96" s="55">
        <f>IF(F96="","",IF(F96&lt;TODAY(),"Vencida",IF(F96-TODAY()&lt;=30,"Vence em "&amp;(F96-TODAY())&amp;" dias","Em dia")))</f>
        <v/>
      </c>
    </row>
    <row r="97">
      <c r="B97" s="50" t="n"/>
      <c r="C97" s="57" t="n"/>
      <c r="D97" s="50" t="n"/>
      <c r="E97" s="49" t="n"/>
      <c r="F97" s="49" t="n"/>
      <c r="G97" s="57" t="n"/>
      <c r="H97" s="55">
        <f>IF(E97="","",IF(E97&lt;TODAY(),"Vencida",IF(E97-TODAY()&lt;=30,"Vence em "&amp;(E97-TODAY())&amp;" dias","Em dia")))</f>
        <v/>
      </c>
      <c r="I97" s="55">
        <f>IF(F97="","",IF(F97&lt;TODAY(),"Vencida",IF(F97-TODAY()&lt;=30,"Vence em "&amp;(F97-TODAY())&amp;" dias","Em dia")))</f>
        <v/>
      </c>
    </row>
    <row r="98">
      <c r="B98" s="50" t="n"/>
      <c r="C98" s="57" t="n"/>
      <c r="D98" s="50" t="n"/>
      <c r="E98" s="49" t="n"/>
      <c r="F98" s="49" t="n"/>
      <c r="G98" s="57" t="n"/>
      <c r="H98" s="55">
        <f>IF(E98="","",IF(E98&lt;TODAY(),"Vencida",IF(E98-TODAY()&lt;=30,"Vence em "&amp;(E98-TODAY())&amp;" dias","Em dia")))</f>
        <v/>
      </c>
      <c r="I98" s="55">
        <f>IF(F98="","",IF(F98&lt;TODAY(),"Vencida",IF(F98-TODAY()&lt;=30,"Vence em "&amp;(F98-TODAY())&amp;" dias","Em dia")))</f>
        <v/>
      </c>
    </row>
    <row r="99">
      <c r="B99" s="50" t="n"/>
      <c r="C99" s="57" t="n"/>
      <c r="D99" s="50" t="n"/>
      <c r="E99" s="49" t="n"/>
      <c r="F99" s="49" t="n"/>
      <c r="G99" s="57" t="n"/>
      <c r="H99" s="55">
        <f>IF(E99="","",IF(E99&lt;TODAY(),"Vencida",IF(E99-TODAY()&lt;=30,"Vence em "&amp;(E99-TODAY())&amp;" dias","Em dia")))</f>
        <v/>
      </c>
      <c r="I99" s="55">
        <f>IF(F99="","",IF(F99&lt;TODAY(),"Vencida",IF(F99-TODAY()&lt;=30,"Vence em "&amp;(F99-TODAY())&amp;" dias","Em dia")))</f>
        <v/>
      </c>
    </row>
    <row r="100">
      <c r="B100" s="50" t="n"/>
      <c r="C100" s="57" t="n"/>
      <c r="D100" s="50" t="n"/>
      <c r="E100" s="49" t="n"/>
      <c r="F100" s="49" t="n"/>
      <c r="G100" s="57" t="n"/>
      <c r="H100" s="55">
        <f>IF(E100="","",IF(E100&lt;TODAY(),"Vencida",IF(E100-TODAY()&lt;=30,"Vence em "&amp;(E100-TODAY())&amp;" dias","Em dia")))</f>
        <v/>
      </c>
      <c r="I100" s="55">
        <f>IF(F100="","",IF(F100&lt;TODAY(),"Vencida",IF(F100-TODAY()&lt;=30,"Vence em "&amp;(F100-TODAY())&amp;" dias","Em dia")))</f>
        <v/>
      </c>
    </row>
    <row r="101">
      <c r="B101" s="50" t="n"/>
      <c r="C101" s="57" t="n"/>
      <c r="D101" s="50" t="n"/>
      <c r="E101" s="49" t="n"/>
      <c r="F101" s="49" t="n"/>
      <c r="G101" s="57" t="n"/>
      <c r="H101" s="55">
        <f>IF(E101="","",IF(E101&lt;TODAY(),"Vencida",IF(E101-TODAY()&lt;=30,"Vence em "&amp;(E101-TODAY())&amp;" dias","Em dia")))</f>
        <v/>
      </c>
      <c r="I101" s="55">
        <f>IF(F101="","",IF(F101&lt;TODAY(),"Vencida",IF(F101-TODAY()&lt;=30,"Vence em "&amp;(F101-TODAY())&amp;" dias","Em dia")))</f>
        <v/>
      </c>
    </row>
    <row r="102">
      <c r="B102" s="50" t="n"/>
      <c r="C102" s="57" t="n"/>
      <c r="D102" s="50" t="n"/>
      <c r="E102" s="49" t="n"/>
      <c r="F102" s="49" t="n"/>
      <c r="G102" s="57" t="n"/>
      <c r="H102" s="55">
        <f>IF(E102="","",IF(E102&lt;TODAY(),"Vencida",IF(E102-TODAY()&lt;=30,"Vence em "&amp;(E102-TODAY())&amp;" dias","Em dia")))</f>
        <v/>
      </c>
      <c r="I102" s="55">
        <f>IF(F102="","",IF(F102&lt;TODAY(),"Vencida",IF(F102-TODAY()&lt;=30,"Vence em "&amp;(F102-TODAY())&amp;" dias","Em dia")))</f>
        <v/>
      </c>
    </row>
    <row r="103">
      <c r="B103" s="50" t="n"/>
      <c r="C103" s="57" t="n"/>
      <c r="D103" s="50" t="n"/>
      <c r="E103" s="49" t="n"/>
      <c r="F103" s="49" t="n"/>
      <c r="G103" s="57" t="n"/>
      <c r="H103" s="55">
        <f>IF(E103="","",IF(E103&lt;TODAY(),"Vencida",IF(E103-TODAY()&lt;=30,"Vence em "&amp;(E103-TODAY())&amp;" dias","Em dia")))</f>
        <v/>
      </c>
      <c r="I103" s="55">
        <f>IF(F103="","",IF(F103&lt;TODAY(),"Vencida",IF(F103-TODAY()&lt;=30,"Vence em "&amp;(F103-TODAY())&amp;" dias","Em dia")))</f>
        <v/>
      </c>
    </row>
    <row r="104">
      <c r="B104" s="50" t="n"/>
      <c r="C104" s="57" t="n"/>
      <c r="D104" s="50" t="n"/>
      <c r="E104" s="49" t="n"/>
      <c r="F104" s="49" t="n"/>
      <c r="G104" s="57" t="n"/>
      <c r="H104" s="55">
        <f>IF(E104="","",IF(E104&lt;TODAY(),"Vencida",IF(E104-TODAY()&lt;=30,"Vence em "&amp;(E104-TODAY())&amp;" dias","Em dia")))</f>
        <v/>
      </c>
      <c r="I104" s="55">
        <f>IF(F104="","",IF(F104&lt;TODAY(),"Vencida",IF(F104-TODAY()&lt;=30,"Vence em "&amp;(F104-TODAY())&amp;" dias","Em dia")))</f>
        <v/>
      </c>
    </row>
    <row r="105">
      <c r="B105" s="50" t="n"/>
      <c r="C105" s="57" t="n"/>
      <c r="D105" s="50" t="n"/>
      <c r="E105" s="49" t="n"/>
      <c r="F105" s="49" t="n"/>
      <c r="G105" s="57" t="n"/>
      <c r="H105" s="55">
        <f>IF(E105="","",IF(E105&lt;TODAY(),"Vencida",IF(E105-TODAY()&lt;=30,"Vence em "&amp;(E105-TODAY())&amp;" dias","Em dia")))</f>
        <v/>
      </c>
      <c r="I105" s="55">
        <f>IF(F105="","",IF(F105&lt;TODAY(),"Vencida",IF(F105-TODAY()&lt;=30,"Vence em "&amp;(F105-TODAY())&amp;" dias","Em dia")))</f>
        <v/>
      </c>
    </row>
    <row r="106">
      <c r="B106" s="50" t="n"/>
      <c r="C106" s="57" t="n"/>
      <c r="D106" s="50" t="n"/>
      <c r="E106" s="49" t="n"/>
      <c r="F106" s="49" t="n"/>
      <c r="G106" s="57" t="n"/>
      <c r="H106" s="55">
        <f>IF(E106="","",IF(E106&lt;TODAY(),"Vencida",IF(E106-TODAY()&lt;=30,"Vence em "&amp;(E106-TODAY())&amp;" dias","Em dia")))</f>
        <v/>
      </c>
      <c r="I106" s="55">
        <f>IF(F106="","",IF(F106&lt;TODAY(),"Vencida",IF(F106-TODAY()&lt;=30,"Vence em "&amp;(F106-TODAY())&amp;" dias","Em dia")))</f>
        <v/>
      </c>
    </row>
    <row r="107">
      <c r="B107" s="50" t="n"/>
      <c r="C107" s="57" t="n"/>
      <c r="D107" s="50" t="n"/>
      <c r="E107" s="49" t="n"/>
      <c r="F107" s="49" t="n"/>
      <c r="G107" s="57" t="n"/>
      <c r="H107" s="55">
        <f>IF(E107="","",IF(E107&lt;TODAY(),"Vencida",IF(E107-TODAY()&lt;=30,"Vence em "&amp;(E107-TODAY())&amp;" dias","Em dia")))</f>
        <v/>
      </c>
      <c r="I107" s="55">
        <f>IF(F107="","",IF(F107&lt;TODAY(),"Vencida",IF(F107-TODAY()&lt;=30,"Vence em "&amp;(F107-TODAY())&amp;" dias","Em dia")))</f>
        <v/>
      </c>
    </row>
    <row r="108">
      <c r="B108" s="50" t="n"/>
      <c r="C108" s="57" t="n"/>
      <c r="D108" s="50" t="n"/>
      <c r="E108" s="49" t="n"/>
      <c r="F108" s="49" t="n"/>
      <c r="G108" s="57" t="n"/>
      <c r="H108" s="55">
        <f>IF(E108="","",IF(E108&lt;TODAY(),"Vencida",IF(E108-TODAY()&lt;=30,"Vence em "&amp;(E108-TODAY())&amp;" dias","Em dia")))</f>
        <v/>
      </c>
      <c r="I108" s="55">
        <f>IF(F108="","",IF(F108&lt;TODAY(),"Vencida",IF(F108-TODAY()&lt;=30,"Vence em "&amp;(F108-TODAY())&amp;" dias","Em dia")))</f>
        <v/>
      </c>
    </row>
    <row r="109">
      <c r="B109" s="50" t="n"/>
      <c r="C109" s="57" t="n"/>
      <c r="D109" s="50" t="n"/>
      <c r="E109" s="49" t="n"/>
      <c r="F109" s="49" t="n"/>
      <c r="G109" s="57" t="n"/>
      <c r="H109" s="55">
        <f>IF(E109="","",IF(E109&lt;TODAY(),"Vencida",IF(E109-TODAY()&lt;=30,"Vence em "&amp;(E109-TODAY())&amp;" dias","Em dia")))</f>
        <v/>
      </c>
      <c r="I109" s="55">
        <f>IF(F109="","",IF(F109&lt;TODAY(),"Vencida",IF(F109-TODAY()&lt;=30,"Vence em "&amp;(F109-TODAY())&amp;" dias","Em dia")))</f>
        <v/>
      </c>
    </row>
    <row r="110">
      <c r="B110" s="50" t="n"/>
      <c r="C110" s="57" t="n"/>
      <c r="D110" s="50" t="n"/>
      <c r="E110" s="49" t="n"/>
      <c r="F110" s="49" t="n"/>
      <c r="G110" s="57" t="n"/>
      <c r="H110" s="55">
        <f>IF(E110="","",IF(E110&lt;TODAY(),"Vencida",IF(E110-TODAY()&lt;=30,"Vence em "&amp;(E110-TODAY())&amp;" dias","Em dia")))</f>
        <v/>
      </c>
      <c r="I110" s="55">
        <f>IF(F110="","",IF(F110&lt;TODAY(),"Vencida",IF(F110-TODAY()&lt;=30,"Vence em "&amp;(F110-TODAY())&amp;" dias","Em dia")))</f>
        <v/>
      </c>
    </row>
    <row r="111">
      <c r="B111" s="50" t="n"/>
      <c r="C111" s="57" t="n"/>
      <c r="D111" s="50" t="n"/>
      <c r="E111" s="49" t="n"/>
      <c r="F111" s="49" t="n"/>
      <c r="G111" s="57" t="n"/>
      <c r="H111" s="55">
        <f>IF(E111="","",IF(E111&lt;TODAY(),"Vencida",IF(E111-TODAY()&lt;=30,"Vence em "&amp;(E111-TODAY())&amp;" dias","Em dia")))</f>
        <v/>
      </c>
      <c r="I111" s="55">
        <f>IF(F111="","",IF(F111&lt;TODAY(),"Vencida",IF(F111-TODAY()&lt;=30,"Vence em "&amp;(F111-TODAY())&amp;" dias","Em dia")))</f>
        <v/>
      </c>
    </row>
    <row r="112">
      <c r="B112" s="50" t="n"/>
      <c r="C112" s="57" t="n"/>
      <c r="D112" s="50" t="n"/>
      <c r="E112" s="49" t="n"/>
      <c r="F112" s="49" t="n"/>
      <c r="G112" s="57" t="n"/>
      <c r="H112" s="55">
        <f>IF(E112="","",IF(E112&lt;TODAY(),"Vencida",IF(E112-TODAY()&lt;=30,"Vence em "&amp;(E112-TODAY())&amp;" dias","Em dia")))</f>
        <v/>
      </c>
      <c r="I112" s="55">
        <f>IF(F112="","",IF(F112&lt;TODAY(),"Vencida",IF(F112-TODAY()&lt;=30,"Vence em "&amp;(F112-TODAY())&amp;" dias","Em dia")))</f>
        <v/>
      </c>
    </row>
    <row r="113">
      <c r="B113" s="50" t="n"/>
      <c r="C113" s="57" t="n"/>
      <c r="D113" s="50" t="n"/>
      <c r="E113" s="49" t="n"/>
      <c r="F113" s="49" t="n"/>
      <c r="G113" s="57" t="n"/>
      <c r="H113" s="55">
        <f>IF(E113="","",IF(E113&lt;TODAY(),"Vencida",IF(E113-TODAY()&lt;=30,"Vence em "&amp;(E113-TODAY())&amp;" dias","Em dia")))</f>
        <v/>
      </c>
      <c r="I113" s="55">
        <f>IF(F113="","",IF(F113&lt;TODAY(),"Vencida",IF(F113-TODAY()&lt;=30,"Vence em "&amp;(F113-TODAY())&amp;" dias","Em dia")))</f>
        <v/>
      </c>
    </row>
    <row r="114">
      <c r="B114" s="50" t="n"/>
      <c r="C114" s="57" t="n"/>
      <c r="D114" s="50" t="n"/>
      <c r="E114" s="49" t="n"/>
      <c r="F114" s="49" t="n"/>
      <c r="G114" s="57" t="n"/>
      <c r="H114" s="55">
        <f>IF(E114="","",IF(E114&lt;TODAY(),"Vencida",IF(E114-TODAY()&lt;=30,"Vence em "&amp;(E114-TODAY())&amp;" dias","Em dia")))</f>
        <v/>
      </c>
      <c r="I114" s="55">
        <f>IF(F114="","",IF(F114&lt;TODAY(),"Vencida",IF(F114-TODAY()&lt;=30,"Vence em "&amp;(F114-TODAY())&amp;" dias","Em dia")))</f>
        <v/>
      </c>
    </row>
    <row r="115">
      <c r="B115" s="50" t="n"/>
      <c r="C115" s="57" t="n"/>
      <c r="D115" s="50" t="n"/>
      <c r="E115" s="49" t="n"/>
      <c r="F115" s="49" t="n"/>
      <c r="G115" s="57" t="n"/>
      <c r="H115" s="55">
        <f>IF(E115="","",IF(E115&lt;TODAY(),"Vencida",IF(E115-TODAY()&lt;=30,"Vence em "&amp;(E115-TODAY())&amp;" dias","Em dia")))</f>
        <v/>
      </c>
      <c r="I115" s="55">
        <f>IF(F115="","",IF(F115&lt;TODAY(),"Vencida",IF(F115-TODAY()&lt;=30,"Vence em "&amp;(F115-TODAY())&amp;" dias","Em dia")))</f>
        <v/>
      </c>
    </row>
    <row r="116">
      <c r="B116" s="50" t="n"/>
      <c r="C116" s="57" t="n"/>
      <c r="D116" s="50" t="n"/>
      <c r="E116" s="49" t="n"/>
      <c r="F116" s="49" t="n"/>
      <c r="G116" s="57" t="n"/>
      <c r="H116" s="55">
        <f>IF(E116="","",IF(E116&lt;TODAY(),"Vencida",IF(E116-TODAY()&lt;=30,"Vence em "&amp;(E116-TODAY())&amp;" dias","Em dia")))</f>
        <v/>
      </c>
      <c r="I116" s="55">
        <f>IF(F116="","",IF(F116&lt;TODAY(),"Vencida",IF(F116-TODAY()&lt;=30,"Vence em "&amp;(F116-TODAY())&amp;" dias","Em dia")))</f>
        <v/>
      </c>
    </row>
    <row r="117">
      <c r="B117" s="50" t="n"/>
      <c r="C117" s="57" t="n"/>
      <c r="D117" s="50" t="n"/>
      <c r="E117" s="49" t="n"/>
      <c r="F117" s="49" t="n"/>
      <c r="G117" s="57" t="n"/>
      <c r="H117" s="55">
        <f>IF(E117="","",IF(E117&lt;TODAY(),"Vencida",IF(E117-TODAY()&lt;=30,"Vence em "&amp;(E117-TODAY())&amp;" dias","Em dia")))</f>
        <v/>
      </c>
      <c r="I117" s="55">
        <f>IF(F117="","",IF(F117&lt;TODAY(),"Vencida",IF(F117-TODAY()&lt;=30,"Vence em "&amp;(F117-TODAY())&amp;" dias","Em dia")))</f>
        <v/>
      </c>
    </row>
    <row r="118">
      <c r="B118" s="50" t="n"/>
      <c r="C118" s="57" t="n"/>
      <c r="D118" s="50" t="n"/>
      <c r="E118" s="49" t="n"/>
      <c r="F118" s="49" t="n"/>
      <c r="G118" s="57" t="n"/>
      <c r="H118" s="55">
        <f>IF(E118="","",IF(E118&lt;TODAY(),"Vencida",IF(E118-TODAY()&lt;=30,"Vence em "&amp;(E118-TODAY())&amp;" dias","Em dia")))</f>
        <v/>
      </c>
      <c r="I118" s="55">
        <f>IF(F118="","",IF(F118&lt;TODAY(),"Vencida",IF(F118-TODAY()&lt;=30,"Vence em "&amp;(F118-TODAY())&amp;" dias","Em dia")))</f>
        <v/>
      </c>
    </row>
    <row r="119">
      <c r="B119" s="50" t="n"/>
      <c r="C119" s="57" t="n"/>
      <c r="D119" s="50" t="n"/>
      <c r="E119" s="49" t="n"/>
      <c r="F119" s="49" t="n"/>
      <c r="G119" s="57" t="n"/>
      <c r="H119" s="55">
        <f>IF(E119="","",IF(E119&lt;TODAY(),"Vencida",IF(E119-TODAY()&lt;=30,"Vence em "&amp;(E119-TODAY())&amp;" dias","Em dia")))</f>
        <v/>
      </c>
      <c r="I119" s="55">
        <f>IF(F119="","",IF(F119&lt;TODAY(),"Vencida",IF(F119-TODAY()&lt;=30,"Vence em "&amp;(F119-TODAY())&amp;" dias","Em dia")))</f>
        <v/>
      </c>
    </row>
    <row r="120">
      <c r="B120" s="50" t="n"/>
      <c r="C120" s="57" t="n"/>
      <c r="D120" s="50" t="n"/>
      <c r="E120" s="49" t="n"/>
      <c r="F120" s="49" t="n"/>
      <c r="G120" s="57" t="n"/>
      <c r="H120" s="55">
        <f>IF(E120="","",IF(E120&lt;TODAY(),"Vencida",IF(E120-TODAY()&lt;=30,"Vence em "&amp;(E120-TODAY())&amp;" dias","Em dia")))</f>
        <v/>
      </c>
      <c r="I120" s="55">
        <f>IF(F120="","",IF(F120&lt;TODAY(),"Vencida",IF(F120-TODAY()&lt;=30,"Vence em "&amp;(F120-TODAY())&amp;" dias","Em dia")))</f>
        <v/>
      </c>
    </row>
    <row r="121">
      <c r="B121" s="50" t="n"/>
      <c r="C121" s="57" t="n"/>
      <c r="D121" s="50" t="n"/>
      <c r="E121" s="49" t="n"/>
      <c r="F121" s="49" t="n"/>
      <c r="G121" s="57" t="n"/>
      <c r="H121" s="55">
        <f>IF(E121="","",IF(E121&lt;TODAY(),"Vencida",IF(E121-TODAY()&lt;=30,"Vence em "&amp;(E121-TODAY())&amp;" dias","Em dia")))</f>
        <v/>
      </c>
      <c r="I121" s="55">
        <f>IF(F121="","",IF(F121&lt;TODAY(),"Vencida",IF(F121-TODAY()&lt;=30,"Vence em "&amp;(F121-TODAY())&amp;" dias","Em dia")))</f>
        <v/>
      </c>
    </row>
    <row r="122">
      <c r="B122" s="50" t="n"/>
      <c r="C122" s="57" t="n"/>
      <c r="D122" s="50" t="n"/>
      <c r="E122" s="49" t="n"/>
      <c r="F122" s="49" t="n"/>
      <c r="G122" s="57" t="n"/>
      <c r="H122" s="55">
        <f>IF(E122="","",IF(E122&lt;TODAY(),"Vencida",IF(E122-TODAY()&lt;=30,"Vence em "&amp;(E122-TODAY())&amp;" dias","Em dia")))</f>
        <v/>
      </c>
      <c r="I122" s="55">
        <f>IF(F122="","",IF(F122&lt;TODAY(),"Vencida",IF(F122-TODAY()&lt;=30,"Vence em "&amp;(F122-TODAY())&amp;" dias","Em dia")))</f>
        <v/>
      </c>
    </row>
    <row r="123">
      <c r="B123" s="50" t="n"/>
      <c r="C123" s="57" t="n"/>
      <c r="D123" s="50" t="n"/>
      <c r="E123" s="49" t="n"/>
      <c r="F123" s="49" t="n"/>
      <c r="G123" s="57" t="n"/>
      <c r="H123" s="55">
        <f>IF(E123="","",IF(E123&lt;TODAY(),"Vencida",IF(E123-TODAY()&lt;=30,"Vence em "&amp;(E123-TODAY())&amp;" dias","Em dia")))</f>
        <v/>
      </c>
      <c r="I123" s="55">
        <f>IF(F123="","",IF(F123&lt;TODAY(),"Vencida",IF(F123-TODAY()&lt;=30,"Vence em "&amp;(F123-TODAY())&amp;" dias","Em dia")))</f>
        <v/>
      </c>
    </row>
    <row r="124">
      <c r="B124" s="50" t="n"/>
      <c r="C124" s="57" t="n"/>
      <c r="D124" s="50" t="n"/>
      <c r="E124" s="49" t="n"/>
      <c r="F124" s="49" t="n"/>
      <c r="G124" s="57" t="n"/>
      <c r="H124" s="55">
        <f>IF(E124="","",IF(E124&lt;TODAY(),"Vencida",IF(E124-TODAY()&lt;=30,"Vence em "&amp;(E124-TODAY())&amp;" dias","Em dia")))</f>
        <v/>
      </c>
      <c r="I124" s="55">
        <f>IF(F124="","",IF(F124&lt;TODAY(),"Vencida",IF(F124-TODAY()&lt;=30,"Vence em "&amp;(F124-TODAY())&amp;" dias","Em dia")))</f>
        <v/>
      </c>
    </row>
    <row r="125">
      <c r="B125" s="50" t="n"/>
      <c r="C125" s="57" t="n"/>
      <c r="D125" s="50" t="n"/>
      <c r="E125" s="49" t="n"/>
      <c r="F125" s="49" t="n"/>
      <c r="G125" s="57" t="n"/>
      <c r="H125" s="55">
        <f>IF(E125="","",IF(E125&lt;TODAY(),"Vencida",IF(E125-TODAY()&lt;=30,"Vence em "&amp;(E125-TODAY())&amp;" dias","Em dia")))</f>
        <v/>
      </c>
      <c r="I125" s="55">
        <f>IF(F125="","",IF(F125&lt;TODAY(),"Vencida",IF(F125-TODAY()&lt;=30,"Vence em "&amp;(F125-TODAY())&amp;" dias","Em dia")))</f>
        <v/>
      </c>
    </row>
    <row r="126">
      <c r="B126" s="50" t="n"/>
      <c r="C126" s="57" t="n"/>
      <c r="D126" s="50" t="n"/>
      <c r="E126" s="49" t="n"/>
      <c r="F126" s="49" t="n"/>
      <c r="G126" s="57" t="n"/>
      <c r="H126" s="55">
        <f>IF(E126="","",IF(E126&lt;TODAY(),"Vencida",IF(E126-TODAY()&lt;=30,"Vence em "&amp;(E126-TODAY())&amp;" dias","Em dia")))</f>
        <v/>
      </c>
      <c r="I126" s="55">
        <f>IF(F126="","",IF(F126&lt;TODAY(),"Vencida",IF(F126-TODAY()&lt;=30,"Vence em "&amp;(F126-TODAY())&amp;" dias","Em dia")))</f>
        <v/>
      </c>
    </row>
    <row r="127">
      <c r="B127" s="50" t="n"/>
      <c r="C127" s="57" t="n"/>
      <c r="D127" s="50" t="n"/>
      <c r="E127" s="49" t="n"/>
      <c r="F127" s="49" t="n"/>
      <c r="G127" s="57" t="n"/>
      <c r="H127" s="55">
        <f>IF(E127="","",IF(E127&lt;TODAY(),"Vencida",IF(E127-TODAY()&lt;=30,"Vence em "&amp;(E127-TODAY())&amp;" dias","Em dia")))</f>
        <v/>
      </c>
      <c r="I127" s="55">
        <f>IF(F127="","",IF(F127&lt;TODAY(),"Vencida",IF(F127-TODAY()&lt;=30,"Vence em "&amp;(F127-TODAY())&amp;" dias","Em dia")))</f>
        <v/>
      </c>
    </row>
    <row r="128">
      <c r="B128" s="50" t="n"/>
      <c r="C128" s="57" t="n"/>
      <c r="D128" s="50" t="n"/>
      <c r="E128" s="49" t="n"/>
      <c r="F128" s="49" t="n"/>
      <c r="G128" s="57" t="n"/>
      <c r="H128" s="55">
        <f>IF(E128="","",IF(E128&lt;TODAY(),"Vencida",IF(E128-TODAY()&lt;=30,"Vence em "&amp;(E128-TODAY())&amp;" dias","Em dia")))</f>
        <v/>
      </c>
      <c r="I128" s="55">
        <f>IF(F128="","",IF(F128&lt;TODAY(),"Vencida",IF(F128-TODAY()&lt;=30,"Vence em "&amp;(F128-TODAY())&amp;" dias","Em dia")))</f>
        <v/>
      </c>
    </row>
    <row r="129">
      <c r="B129" s="50" t="n"/>
      <c r="C129" s="57" t="n"/>
      <c r="D129" s="50" t="n"/>
      <c r="E129" s="49" t="n"/>
      <c r="F129" s="49" t="n"/>
      <c r="G129" s="57" t="n"/>
      <c r="H129" s="55">
        <f>IF(E129="","",IF(E129&lt;TODAY(),"Vencida",IF(E129-TODAY()&lt;=30,"Vence em "&amp;(E129-TODAY())&amp;" dias","Em dia")))</f>
        <v/>
      </c>
      <c r="I129" s="55">
        <f>IF(F129="","",IF(F129&lt;TODAY(),"Vencida",IF(F129-TODAY()&lt;=30,"Vence em "&amp;(F129-TODAY())&amp;" dias","Em dia")))</f>
        <v/>
      </c>
    </row>
    <row r="130">
      <c r="B130" s="50" t="n"/>
      <c r="C130" s="57" t="n"/>
      <c r="D130" s="50" t="n"/>
      <c r="E130" s="49" t="n"/>
      <c r="F130" s="49" t="n"/>
      <c r="G130" s="57" t="n"/>
      <c r="H130" s="55">
        <f>IF(E130="","",IF(E130&lt;TODAY(),"Vencida",IF(E130-TODAY()&lt;=30,"Vence em "&amp;(E130-TODAY())&amp;" dias","Em dia")))</f>
        <v/>
      </c>
      <c r="I130" s="55">
        <f>IF(F130="","",IF(F130&lt;TODAY(),"Vencida",IF(F130-TODAY()&lt;=30,"Vence em "&amp;(F130-TODAY())&amp;" dias","Em dia")))</f>
        <v/>
      </c>
    </row>
    <row r="131">
      <c r="B131" s="50" t="n"/>
      <c r="C131" s="57" t="n"/>
      <c r="D131" s="50" t="n"/>
      <c r="E131" s="49" t="n"/>
      <c r="F131" s="49" t="n"/>
      <c r="G131" s="57" t="n"/>
      <c r="H131" s="55">
        <f>IF(E131="","",IF(E131&lt;TODAY(),"Vencida",IF(E131-TODAY()&lt;=30,"Vence em "&amp;(E131-TODAY())&amp;" dias","Em dia")))</f>
        <v/>
      </c>
      <c r="I131" s="55">
        <f>IF(F131="","",IF(F131&lt;TODAY(),"Vencida",IF(F131-TODAY()&lt;=30,"Vence em "&amp;(F131-TODAY())&amp;" dias","Em dia")))</f>
        <v/>
      </c>
    </row>
    <row r="132">
      <c r="B132" s="50" t="n"/>
      <c r="C132" s="57" t="n"/>
      <c r="D132" s="50" t="n"/>
      <c r="E132" s="49" t="n"/>
      <c r="F132" s="49" t="n"/>
      <c r="G132" s="57" t="n"/>
      <c r="H132" s="55">
        <f>IF(E132="","",IF(E132&lt;TODAY(),"Vencida",IF(E132-TODAY()&lt;=30,"Vence em "&amp;(E132-TODAY())&amp;" dias","Em dia")))</f>
        <v/>
      </c>
      <c r="I132" s="55">
        <f>IF(F132="","",IF(F132&lt;TODAY(),"Vencida",IF(F132-TODAY()&lt;=30,"Vence em "&amp;(F132-TODAY())&amp;" dias","Em dia")))</f>
        <v/>
      </c>
    </row>
    <row r="133">
      <c r="B133" s="50" t="n"/>
      <c r="C133" s="57" t="n"/>
      <c r="D133" s="50" t="n"/>
      <c r="E133" s="49" t="n"/>
      <c r="F133" s="49" t="n"/>
      <c r="G133" s="57" t="n"/>
      <c r="H133" s="55">
        <f>IF(E133="","",IF(E133&lt;TODAY(),"Vencida",IF(E133-TODAY()&lt;=30,"Vence em "&amp;(E133-TODAY())&amp;" dias","Em dia")))</f>
        <v/>
      </c>
      <c r="I133" s="55">
        <f>IF(F133="","",IF(F133&lt;TODAY(),"Vencida",IF(F133-TODAY()&lt;=30,"Vence em "&amp;(F133-TODAY())&amp;" dias","Em dia")))</f>
        <v/>
      </c>
    </row>
    <row r="134">
      <c r="B134" s="50" t="n"/>
      <c r="C134" s="57" t="n"/>
      <c r="D134" s="50" t="n"/>
      <c r="E134" s="49" t="n"/>
      <c r="F134" s="49" t="n"/>
      <c r="G134" s="57" t="n"/>
      <c r="H134" s="55">
        <f>IF(E134="","",IF(E134&lt;TODAY(),"Vencida",IF(E134-TODAY()&lt;=30,"Vence em "&amp;(E134-TODAY())&amp;" dias","Em dia")))</f>
        <v/>
      </c>
      <c r="I134" s="55">
        <f>IF(F134="","",IF(F134&lt;TODAY(),"Vencida",IF(F134-TODAY()&lt;=30,"Vence em "&amp;(F134-TODAY())&amp;" dias","Em dia")))</f>
        <v/>
      </c>
    </row>
    <row r="135">
      <c r="B135" s="50" t="n"/>
      <c r="C135" s="57" t="n"/>
      <c r="D135" s="50" t="n"/>
      <c r="E135" s="49" t="n"/>
      <c r="F135" s="49" t="n"/>
      <c r="G135" s="57" t="n"/>
      <c r="H135" s="55">
        <f>IF(E135="","",IF(E135&lt;TODAY(),"Vencida",IF(E135-TODAY()&lt;=30,"Vence em "&amp;(E135-TODAY())&amp;" dias","Em dia")))</f>
        <v/>
      </c>
      <c r="I135" s="55">
        <f>IF(F135="","",IF(F135&lt;TODAY(),"Vencida",IF(F135-TODAY()&lt;=30,"Vence em "&amp;(F135-TODAY())&amp;" dias","Em dia")))</f>
        <v/>
      </c>
    </row>
    <row r="136">
      <c r="B136" s="50" t="n"/>
      <c r="C136" s="57" t="n"/>
      <c r="D136" s="50" t="n"/>
      <c r="E136" s="49" t="n"/>
      <c r="F136" s="49" t="n"/>
      <c r="G136" s="57" t="n"/>
      <c r="H136" s="55">
        <f>IF(E136="","",IF(E136&lt;TODAY(),"Vencida",IF(E136-TODAY()&lt;=30,"Vence em "&amp;(E136-TODAY())&amp;" dias","Em dia")))</f>
        <v/>
      </c>
      <c r="I136" s="55">
        <f>IF(F136="","",IF(F136&lt;TODAY(),"Vencida",IF(F136-TODAY()&lt;=30,"Vence em "&amp;(F136-TODAY())&amp;" dias","Em dia")))</f>
        <v/>
      </c>
    </row>
    <row r="137">
      <c r="B137" s="50" t="n"/>
      <c r="C137" s="57" t="n"/>
      <c r="D137" s="50" t="n"/>
      <c r="E137" s="49" t="n"/>
      <c r="F137" s="49" t="n"/>
      <c r="G137" s="57" t="n"/>
      <c r="H137" s="55">
        <f>IF(E137="","",IF(E137&lt;TODAY(),"Vencida",IF(E137-TODAY()&lt;=30,"Vence em "&amp;(E137-TODAY())&amp;" dias","Em dia")))</f>
        <v/>
      </c>
      <c r="I137" s="55">
        <f>IF(F137="","",IF(F137&lt;TODAY(),"Vencida",IF(F137-TODAY()&lt;=30,"Vence em "&amp;(F137-TODAY())&amp;" dias","Em dia")))</f>
        <v/>
      </c>
    </row>
    <row r="138">
      <c r="B138" s="50" t="n"/>
      <c r="C138" s="57" t="n"/>
      <c r="D138" s="50" t="n"/>
      <c r="E138" s="49" t="n"/>
      <c r="F138" s="49" t="n"/>
      <c r="G138" s="57" t="n"/>
      <c r="H138" s="55">
        <f>IF(E138="","",IF(E138&lt;TODAY(),"Vencida",IF(E138-TODAY()&lt;=30,"Vence em "&amp;(E138-TODAY())&amp;" dias","Em dia")))</f>
        <v/>
      </c>
      <c r="I138" s="55">
        <f>IF(F138="","",IF(F138&lt;TODAY(),"Vencida",IF(F138-TODAY()&lt;=30,"Vence em "&amp;(F138-TODAY())&amp;" dias","Em dia")))</f>
        <v/>
      </c>
    </row>
    <row r="139">
      <c r="B139" s="50" t="n"/>
      <c r="C139" s="57" t="n"/>
      <c r="D139" s="50" t="n"/>
      <c r="E139" s="49" t="n"/>
      <c r="F139" s="49" t="n"/>
      <c r="G139" s="57" t="n"/>
      <c r="H139" s="55">
        <f>IF(E139="","",IF(E139&lt;TODAY(),"Vencida",IF(E139-TODAY()&lt;=30,"Vence em "&amp;(E139-TODAY())&amp;" dias","Em dia")))</f>
        <v/>
      </c>
      <c r="I139" s="55">
        <f>IF(F139="","",IF(F139&lt;TODAY(),"Vencida",IF(F139-TODAY()&lt;=30,"Vence em "&amp;(F139-TODAY())&amp;" dias","Em dia")))</f>
        <v/>
      </c>
    </row>
    <row r="140">
      <c r="B140" s="50" t="n"/>
      <c r="C140" s="57" t="n"/>
      <c r="D140" s="50" t="n"/>
      <c r="E140" s="49" t="n"/>
      <c r="F140" s="49" t="n"/>
      <c r="G140" s="57" t="n"/>
      <c r="H140" s="55">
        <f>IF(E140="","",IF(E140&lt;TODAY(),"Vencida",IF(E140-TODAY()&lt;=30,"Vence em "&amp;(E140-TODAY())&amp;" dias","Em dia")))</f>
        <v/>
      </c>
      <c r="I140" s="55">
        <f>IF(F140="","",IF(F140&lt;TODAY(),"Vencida",IF(F140-TODAY()&lt;=30,"Vence em "&amp;(F140-TODAY())&amp;" dias","Em dia")))</f>
        <v/>
      </c>
    </row>
    <row r="141">
      <c r="B141" s="50" t="n"/>
      <c r="C141" s="57" t="n"/>
      <c r="D141" s="50" t="n"/>
      <c r="E141" s="49" t="n"/>
      <c r="F141" s="49" t="n"/>
      <c r="G141" s="57" t="n"/>
      <c r="H141" s="55">
        <f>IF(E141="","",IF(E141&lt;TODAY(),"Vencida",IF(E141-TODAY()&lt;=30,"Vence em "&amp;(E141-TODAY())&amp;" dias","Em dia")))</f>
        <v/>
      </c>
      <c r="I141" s="55">
        <f>IF(F141="","",IF(F141&lt;TODAY(),"Vencida",IF(F141-TODAY()&lt;=30,"Vence em "&amp;(F141-TODAY())&amp;" dias","Em dia")))</f>
        <v/>
      </c>
    </row>
    <row r="142">
      <c r="B142" s="50" t="n"/>
      <c r="C142" s="57" t="n"/>
      <c r="D142" s="50" t="n"/>
      <c r="E142" s="49" t="n"/>
      <c r="F142" s="49" t="n"/>
      <c r="G142" s="57" t="n"/>
      <c r="H142" s="55">
        <f>IF(E142="","",IF(E142&lt;TODAY(),"Vencida",IF(E142-TODAY()&lt;=30,"Vence em "&amp;(E142-TODAY())&amp;" dias","Em dia")))</f>
        <v/>
      </c>
      <c r="I142" s="55">
        <f>IF(F142="","",IF(F142&lt;TODAY(),"Vencida",IF(F142-TODAY()&lt;=30,"Vence em "&amp;(F142-TODAY())&amp;" dias","Em dia")))</f>
        <v/>
      </c>
    </row>
    <row r="143">
      <c r="B143" s="50" t="n"/>
      <c r="C143" s="57" t="n"/>
      <c r="D143" s="50" t="n"/>
      <c r="E143" s="49" t="n"/>
      <c r="F143" s="49" t="n"/>
      <c r="G143" s="57" t="n"/>
      <c r="H143" s="55">
        <f>IF(E143="","",IF(E143&lt;TODAY(),"Vencida",IF(E143-TODAY()&lt;=30,"Vence em "&amp;(E143-TODAY())&amp;" dias","Em dia")))</f>
        <v/>
      </c>
      <c r="I143" s="55">
        <f>IF(F143="","",IF(F143&lt;TODAY(),"Vencida",IF(F143-TODAY()&lt;=30,"Vence em "&amp;(F143-TODAY())&amp;" dias","Em dia")))</f>
        <v/>
      </c>
    </row>
    <row r="144">
      <c r="B144" s="50" t="n"/>
      <c r="C144" s="57" t="n"/>
      <c r="D144" s="50" t="n"/>
      <c r="E144" s="49" t="n"/>
      <c r="F144" s="49" t="n"/>
      <c r="G144" s="57" t="n"/>
      <c r="H144" s="55">
        <f>IF(E144="","",IF(E144&lt;TODAY(),"Vencida",IF(E144-TODAY()&lt;=30,"Vence em "&amp;(E144-TODAY())&amp;" dias","Em dia")))</f>
        <v/>
      </c>
      <c r="I144" s="55">
        <f>IF(F144="","",IF(F144&lt;TODAY(),"Vencida",IF(F144-TODAY()&lt;=30,"Vence em "&amp;(F144-TODAY())&amp;" dias","Em dia")))</f>
        <v/>
      </c>
    </row>
    <row r="145">
      <c r="B145" s="50" t="n"/>
      <c r="C145" s="57" t="n"/>
      <c r="D145" s="50" t="n"/>
      <c r="E145" s="49" t="n"/>
      <c r="F145" s="49" t="n"/>
      <c r="G145" s="57" t="n"/>
      <c r="H145" s="55">
        <f>IF(E145="","",IF(E145&lt;TODAY(),"Vencida",IF(E145-TODAY()&lt;=30,"Vence em "&amp;(E145-TODAY())&amp;" dias","Em dia")))</f>
        <v/>
      </c>
      <c r="I145" s="55">
        <f>IF(F145="","",IF(F145&lt;TODAY(),"Vencida",IF(F145-TODAY()&lt;=30,"Vence em "&amp;(F145-TODAY())&amp;" dias","Em dia")))</f>
        <v/>
      </c>
    </row>
    <row r="146">
      <c r="B146" s="50" t="n"/>
      <c r="C146" s="57" t="n"/>
      <c r="D146" s="50" t="n"/>
      <c r="E146" s="49" t="n"/>
      <c r="F146" s="49" t="n"/>
      <c r="G146" s="57" t="n"/>
      <c r="H146" s="55">
        <f>IF(E146="","",IF(E146&lt;TODAY(),"Vencida",IF(E146-TODAY()&lt;=30,"Vence em "&amp;(E146-TODAY())&amp;" dias","Em dia")))</f>
        <v/>
      </c>
      <c r="I146" s="55">
        <f>IF(F146="","",IF(F146&lt;TODAY(),"Vencida",IF(F146-TODAY()&lt;=30,"Vence em "&amp;(F146-TODAY())&amp;" dias","Em dia")))</f>
        <v/>
      </c>
    </row>
    <row r="147">
      <c r="B147" s="50" t="n"/>
      <c r="C147" s="57" t="n"/>
      <c r="D147" s="50" t="n"/>
      <c r="E147" s="49" t="n"/>
      <c r="F147" s="49" t="n"/>
      <c r="G147" s="57" t="n"/>
      <c r="H147" s="55">
        <f>IF(E147="","",IF(E147&lt;TODAY(),"Vencida",IF(E147-TODAY()&lt;=30,"Vence em "&amp;(E147-TODAY())&amp;" dias","Em dia")))</f>
        <v/>
      </c>
      <c r="I147" s="55">
        <f>IF(F147="","",IF(F147&lt;TODAY(),"Vencida",IF(F147-TODAY()&lt;=30,"Vence em "&amp;(F147-TODAY())&amp;" dias","Em dia")))</f>
        <v/>
      </c>
    </row>
    <row r="148">
      <c r="B148" s="50" t="n"/>
      <c r="C148" s="57" t="n"/>
      <c r="D148" s="50" t="n"/>
      <c r="E148" s="49" t="n"/>
      <c r="F148" s="49" t="n"/>
      <c r="G148" s="57" t="n"/>
      <c r="H148" s="55">
        <f>IF(E148="","",IF(E148&lt;TODAY(),"Vencida",IF(E148-TODAY()&lt;=30,"Vence em "&amp;(E148-TODAY())&amp;" dias","Em dia")))</f>
        <v/>
      </c>
      <c r="I148" s="55">
        <f>IF(F148="","",IF(F148&lt;TODAY(),"Vencida",IF(F148-TODAY()&lt;=30,"Vence em "&amp;(F148-TODAY())&amp;" dias","Em dia")))</f>
        <v/>
      </c>
    </row>
    <row r="149">
      <c r="B149" s="50" t="n"/>
      <c r="C149" s="57" t="n"/>
      <c r="D149" s="50" t="n"/>
      <c r="E149" s="49" t="n"/>
      <c r="F149" s="49" t="n"/>
      <c r="G149" s="57" t="n"/>
      <c r="H149" s="55">
        <f>IF(E149="","",IF(E149&lt;TODAY(),"Vencida",IF(E149-TODAY()&lt;=30,"Vence em "&amp;(E149-TODAY())&amp;" dias","Em dia")))</f>
        <v/>
      </c>
      <c r="I149" s="55">
        <f>IF(F149="","",IF(F149&lt;TODAY(),"Vencida",IF(F149-TODAY()&lt;=30,"Vence em "&amp;(F149-TODAY())&amp;" dias","Em dia")))</f>
        <v/>
      </c>
    </row>
    <row r="150">
      <c r="B150" s="50" t="n"/>
      <c r="C150" s="57" t="n"/>
      <c r="D150" s="50" t="n"/>
      <c r="E150" s="49" t="n"/>
      <c r="F150" s="49" t="n"/>
      <c r="G150" s="57" t="n"/>
      <c r="H150" s="55">
        <f>IF(E150="","",IF(E150&lt;TODAY(),"Vencida",IF(E150-TODAY()&lt;=30,"Vence em "&amp;(E150-TODAY())&amp;" dias","Em dia")))</f>
        <v/>
      </c>
      <c r="I150" s="55">
        <f>IF(F150="","",IF(F150&lt;TODAY(),"Vencida",IF(F150-TODAY()&lt;=30,"Vence em "&amp;(F150-TODAY())&amp;" dias","Em dia")))</f>
        <v/>
      </c>
    </row>
    <row r="151">
      <c r="B151" s="50" t="n"/>
      <c r="C151" s="57" t="n"/>
      <c r="D151" s="50" t="n"/>
      <c r="E151" s="49" t="n"/>
      <c r="F151" s="49" t="n"/>
      <c r="G151" s="57" t="n"/>
      <c r="H151" s="55">
        <f>IF(E151="","",IF(E151&lt;TODAY(),"Vencida",IF(E151-TODAY()&lt;=30,"Vence em "&amp;(E151-TODAY())&amp;" dias","Em dia")))</f>
        <v/>
      </c>
      <c r="I151" s="55">
        <f>IF(F151="","",IF(F151&lt;TODAY(),"Vencida",IF(F151-TODAY()&lt;=30,"Vence em "&amp;(F151-TODAY())&amp;" dias","Em dia")))</f>
        <v/>
      </c>
    </row>
    <row r="152">
      <c r="B152" s="50" t="n"/>
      <c r="C152" s="57" t="n"/>
      <c r="D152" s="50" t="n"/>
      <c r="E152" s="49" t="n"/>
      <c r="F152" s="49" t="n"/>
      <c r="G152" s="57" t="n"/>
      <c r="H152" s="55">
        <f>IF(E152="","",IF(E152&lt;TODAY(),"Vencida",IF(E152-TODAY()&lt;=30,"Vence em "&amp;(E152-TODAY())&amp;" dias","Em dia")))</f>
        <v/>
      </c>
      <c r="I152" s="55">
        <f>IF(F152="","",IF(F152&lt;TODAY(),"Vencida",IF(F152-TODAY()&lt;=30,"Vence em "&amp;(F152-TODAY())&amp;" dias","Em dia")))</f>
        <v/>
      </c>
    </row>
    <row r="153">
      <c r="B153" s="50" t="n"/>
      <c r="C153" s="57" t="n"/>
      <c r="D153" s="50" t="n"/>
      <c r="E153" s="49" t="n"/>
      <c r="F153" s="49" t="n"/>
      <c r="G153" s="57" t="n"/>
      <c r="H153" s="55">
        <f>IF(E153="","",IF(E153&lt;TODAY(),"Vencida",IF(E153-TODAY()&lt;=30,"Vence em "&amp;(E153-TODAY())&amp;" dias","Em dia")))</f>
        <v/>
      </c>
      <c r="I153" s="55">
        <f>IF(F153="","",IF(F153&lt;TODAY(),"Vencida",IF(F153-TODAY()&lt;=30,"Vence em "&amp;(F153-TODAY())&amp;" dias","Em dia")))</f>
        <v/>
      </c>
    </row>
    <row r="154">
      <c r="B154" s="50" t="n"/>
      <c r="C154" s="57" t="n"/>
      <c r="D154" s="50" t="n"/>
      <c r="E154" s="49" t="n"/>
      <c r="F154" s="49" t="n"/>
      <c r="G154" s="57" t="n"/>
      <c r="H154" s="55">
        <f>IF(E154="","",IF(E154&lt;TODAY(),"Vencida",IF(E154-TODAY()&lt;=30,"Vence em "&amp;(E154-TODAY())&amp;" dias","Em dia")))</f>
        <v/>
      </c>
      <c r="I154" s="55">
        <f>IF(F154="","",IF(F154&lt;TODAY(),"Vencida",IF(F154-TODAY()&lt;=30,"Vence em "&amp;(F154-TODAY())&amp;" dias","Em dia")))</f>
        <v/>
      </c>
    </row>
    <row r="155">
      <c r="B155" s="50" t="n"/>
      <c r="C155" s="57" t="n"/>
      <c r="D155" s="50" t="n"/>
      <c r="E155" s="49" t="n"/>
      <c r="F155" s="49" t="n"/>
      <c r="G155" s="57" t="n"/>
      <c r="H155" s="55">
        <f>IF(E155="","",IF(E155&lt;TODAY(),"Vencida",IF(E155-TODAY()&lt;=30,"Vence em "&amp;(E155-TODAY())&amp;" dias","Em dia")))</f>
        <v/>
      </c>
      <c r="I155" s="55">
        <f>IF(F155="","",IF(F155&lt;TODAY(),"Vencida",IF(F155-TODAY()&lt;=30,"Vence em "&amp;(F155-TODAY())&amp;" dias","Em dia")))</f>
        <v/>
      </c>
    </row>
    <row r="156">
      <c r="B156" s="50" t="n"/>
      <c r="C156" s="57" t="n"/>
      <c r="D156" s="50" t="n"/>
      <c r="E156" s="49" t="n"/>
      <c r="F156" s="49" t="n"/>
      <c r="G156" s="57" t="n"/>
      <c r="H156" s="55">
        <f>IF(E156="","",IF(E156&lt;TODAY(),"Vencida",IF(E156-TODAY()&lt;=30,"Vence em "&amp;(E156-TODAY())&amp;" dias","Em dia")))</f>
        <v/>
      </c>
      <c r="I156" s="55">
        <f>IF(F156="","",IF(F156&lt;TODAY(),"Vencida",IF(F156-TODAY()&lt;=30,"Vence em "&amp;(F156-TODAY())&amp;" dias","Em dia")))</f>
        <v/>
      </c>
    </row>
    <row r="157">
      <c r="B157" s="50" t="n"/>
      <c r="C157" s="57" t="n"/>
      <c r="D157" s="50" t="n"/>
      <c r="E157" s="49" t="n"/>
      <c r="F157" s="49" t="n"/>
      <c r="G157" s="57" t="n"/>
      <c r="H157" s="55">
        <f>IF(E157="","",IF(E157&lt;TODAY(),"Vencida",IF(E157-TODAY()&lt;=30,"Vence em "&amp;(E157-TODAY())&amp;" dias","Em dia")))</f>
        <v/>
      </c>
      <c r="I157" s="55">
        <f>IF(F157="","",IF(F157&lt;TODAY(),"Vencida",IF(F157-TODAY()&lt;=30,"Vence em "&amp;(F157-TODAY())&amp;" dias","Em dia")))</f>
        <v/>
      </c>
    </row>
    <row r="158">
      <c r="B158" s="50" t="n"/>
      <c r="C158" s="57" t="n"/>
      <c r="D158" s="50" t="n"/>
      <c r="E158" s="49" t="n"/>
      <c r="F158" s="49" t="n"/>
      <c r="G158" s="57" t="n"/>
      <c r="H158" s="55">
        <f>IF(E158="","",IF(E158&lt;TODAY(),"Vencida",IF(E158-TODAY()&lt;=30,"Vence em "&amp;(E158-TODAY())&amp;" dias","Em dia")))</f>
        <v/>
      </c>
      <c r="I158" s="55">
        <f>IF(F158="","",IF(F158&lt;TODAY(),"Vencida",IF(F158-TODAY()&lt;=30,"Vence em "&amp;(F158-TODAY())&amp;" dias","Em dia")))</f>
        <v/>
      </c>
    </row>
    <row r="159">
      <c r="B159" s="50" t="n"/>
      <c r="C159" s="57" t="n"/>
      <c r="D159" s="50" t="n"/>
      <c r="E159" s="49" t="n"/>
      <c r="F159" s="49" t="n"/>
      <c r="G159" s="57" t="n"/>
      <c r="H159" s="55">
        <f>IF(E159="","",IF(E159&lt;TODAY(),"Vencida",IF(E159-TODAY()&lt;=30,"Vence em "&amp;(E159-TODAY())&amp;" dias","Em dia")))</f>
        <v/>
      </c>
      <c r="I159" s="55">
        <f>IF(F159="","",IF(F159&lt;TODAY(),"Vencida",IF(F159-TODAY()&lt;=30,"Vence em "&amp;(F159-TODAY())&amp;" dias","Em dia")))</f>
        <v/>
      </c>
    </row>
    <row r="160">
      <c r="B160" s="50" t="n"/>
      <c r="C160" s="57" t="n"/>
      <c r="D160" s="50" t="n"/>
      <c r="E160" s="49" t="n"/>
      <c r="F160" s="49" t="n"/>
      <c r="G160" s="57" t="n"/>
      <c r="H160" s="55">
        <f>IF(E160="","",IF(E160&lt;TODAY(),"Vencida",IF(E160-TODAY()&lt;=30,"Vence em "&amp;(E160-TODAY())&amp;" dias","Em dia")))</f>
        <v/>
      </c>
      <c r="I160" s="55">
        <f>IF(F160="","",IF(F160&lt;TODAY(),"Vencida",IF(F160-TODAY()&lt;=30,"Vence em "&amp;(F160-TODAY())&amp;" dias","Em dia")))</f>
        <v/>
      </c>
    </row>
    <row r="161">
      <c r="B161" s="50" t="n"/>
      <c r="C161" s="57" t="n"/>
      <c r="D161" s="50" t="n"/>
      <c r="E161" s="49" t="n"/>
      <c r="F161" s="49" t="n"/>
      <c r="G161" s="57" t="n"/>
      <c r="H161" s="55">
        <f>IF(E161="","",IF(E161&lt;TODAY(),"Vencida",IF(E161-TODAY()&lt;=30,"Vence em "&amp;(E161-TODAY())&amp;" dias","Em dia")))</f>
        <v/>
      </c>
      <c r="I161" s="55">
        <f>IF(F161="","",IF(F161&lt;TODAY(),"Vencida",IF(F161-TODAY()&lt;=30,"Vence em "&amp;(F161-TODAY())&amp;" dias","Em dia")))</f>
        <v/>
      </c>
    </row>
    <row r="162">
      <c r="B162" s="50" t="n"/>
      <c r="C162" s="57" t="n"/>
      <c r="D162" s="50" t="n"/>
      <c r="E162" s="49" t="n"/>
      <c r="F162" s="49" t="n"/>
      <c r="G162" s="57" t="n"/>
      <c r="H162" s="55">
        <f>IF(E162="","",IF(E162&lt;TODAY(),"Vencida",IF(E162-TODAY()&lt;=30,"Vence em "&amp;(E162-TODAY())&amp;" dias","Em dia")))</f>
        <v/>
      </c>
      <c r="I162" s="55">
        <f>IF(F162="","",IF(F162&lt;TODAY(),"Vencida",IF(F162-TODAY()&lt;=30,"Vence em "&amp;(F162-TODAY())&amp;" dias","Em dia")))</f>
        <v/>
      </c>
    </row>
    <row r="163">
      <c r="B163" s="50" t="n"/>
      <c r="C163" s="57" t="n"/>
      <c r="D163" s="50" t="n"/>
      <c r="E163" s="49" t="n"/>
      <c r="F163" s="49" t="n"/>
      <c r="G163" s="57" t="n"/>
      <c r="H163" s="55">
        <f>IF(E163="","",IF(E163&lt;TODAY(),"Vencida",IF(E163-TODAY()&lt;=30,"Vence em "&amp;(E163-TODAY())&amp;" dias","Em dia")))</f>
        <v/>
      </c>
      <c r="I163" s="55">
        <f>IF(F163="","",IF(F163&lt;TODAY(),"Vencida",IF(F163-TODAY()&lt;=30,"Vence em "&amp;(F163-TODAY())&amp;" dias","Em dia")))</f>
        <v/>
      </c>
    </row>
    <row r="164">
      <c r="B164" s="50" t="n"/>
      <c r="C164" s="57" t="n"/>
      <c r="D164" s="50" t="n"/>
      <c r="E164" s="49" t="n"/>
      <c r="F164" s="49" t="n"/>
      <c r="G164" s="57" t="n"/>
      <c r="H164" s="55">
        <f>IF(E164="","",IF(E164&lt;TODAY(),"Vencida",IF(E164-TODAY()&lt;=30,"Vence em "&amp;(E164-TODAY())&amp;" dias","Em dia")))</f>
        <v/>
      </c>
      <c r="I164" s="55">
        <f>IF(F164="","",IF(F164&lt;TODAY(),"Vencida",IF(F164-TODAY()&lt;=30,"Vence em "&amp;(F164-TODAY())&amp;" dias","Em dia")))</f>
        <v/>
      </c>
    </row>
    <row r="165">
      <c r="B165" s="50" t="n"/>
      <c r="C165" s="57" t="n"/>
      <c r="D165" s="50" t="n"/>
      <c r="E165" s="49" t="n"/>
      <c r="F165" s="49" t="n"/>
      <c r="G165" s="57" t="n"/>
      <c r="H165" s="55">
        <f>IF(E165="","",IF(E165&lt;TODAY(),"Vencida",IF(E165-TODAY()&lt;=30,"Vence em "&amp;(E165-TODAY())&amp;" dias","Em dia")))</f>
        <v/>
      </c>
      <c r="I165" s="55">
        <f>IF(F165="","",IF(F165&lt;TODAY(),"Vencida",IF(F165-TODAY()&lt;=30,"Vence em "&amp;(F165-TODAY())&amp;" dias","Em dia")))</f>
        <v/>
      </c>
    </row>
    <row r="166">
      <c r="B166" s="50" t="n"/>
      <c r="C166" s="57" t="n"/>
      <c r="D166" s="50" t="n"/>
      <c r="E166" s="49" t="n"/>
      <c r="F166" s="49" t="n"/>
      <c r="G166" s="57" t="n"/>
      <c r="H166" s="55">
        <f>IF(E166="","",IF(E166&lt;TODAY(),"Vencida",IF(E166-TODAY()&lt;=30,"Vence em "&amp;(E166-TODAY())&amp;" dias","Em dia")))</f>
        <v/>
      </c>
      <c r="I166" s="55">
        <f>IF(F166="","",IF(F166&lt;TODAY(),"Vencida",IF(F166-TODAY()&lt;=30,"Vence em "&amp;(F166-TODAY())&amp;" dias","Em dia")))</f>
        <v/>
      </c>
    </row>
    <row r="167">
      <c r="B167" s="50" t="n"/>
      <c r="C167" s="57" t="n"/>
      <c r="D167" s="50" t="n"/>
      <c r="E167" s="49" t="n"/>
      <c r="F167" s="49" t="n"/>
      <c r="G167" s="57" t="n"/>
      <c r="H167" s="55">
        <f>IF(E167="","",IF(E167&lt;TODAY(),"Vencida",IF(E167-TODAY()&lt;=30,"Vence em "&amp;(E167-TODAY())&amp;" dias","Em dia")))</f>
        <v/>
      </c>
      <c r="I167" s="55">
        <f>IF(F167="","",IF(F167&lt;TODAY(),"Vencida",IF(F167-TODAY()&lt;=30,"Vence em "&amp;(F167-TODAY())&amp;" dias","Em dia")))</f>
        <v/>
      </c>
    </row>
    <row r="168">
      <c r="B168" s="50" t="n"/>
      <c r="C168" s="57" t="n"/>
      <c r="D168" s="50" t="n"/>
      <c r="E168" s="49" t="n"/>
      <c r="F168" s="49" t="n"/>
      <c r="G168" s="57" t="n"/>
      <c r="H168" s="55">
        <f>IF(E168="","",IF(E168&lt;TODAY(),"Vencida",IF(E168-TODAY()&lt;=30,"Vence em "&amp;(E168-TODAY())&amp;" dias","Em dia")))</f>
        <v/>
      </c>
      <c r="I168" s="55">
        <f>IF(F168="","",IF(F168&lt;TODAY(),"Vencida",IF(F168-TODAY()&lt;=30,"Vence em "&amp;(F168-TODAY())&amp;" dias","Em dia")))</f>
        <v/>
      </c>
    </row>
    <row r="169">
      <c r="B169" s="50" t="n"/>
      <c r="C169" s="57" t="n"/>
      <c r="D169" s="50" t="n"/>
      <c r="E169" s="49" t="n"/>
      <c r="F169" s="49" t="n"/>
      <c r="G169" s="57" t="n"/>
      <c r="H169" s="55">
        <f>IF(E169="","",IF(E169&lt;TODAY(),"Vencida",IF(E169-TODAY()&lt;=30,"Vence em "&amp;(E169-TODAY())&amp;" dias","Em dia")))</f>
        <v/>
      </c>
      <c r="I169" s="55">
        <f>IF(F169="","",IF(F169&lt;TODAY(),"Vencida",IF(F169-TODAY()&lt;=30,"Vence em "&amp;(F169-TODAY())&amp;" dias","Em dia")))</f>
        <v/>
      </c>
    </row>
    <row r="170">
      <c r="B170" s="50" t="n"/>
      <c r="C170" s="57" t="n"/>
      <c r="D170" s="50" t="n"/>
      <c r="E170" s="49" t="n"/>
      <c r="F170" s="49" t="n"/>
      <c r="G170" s="57" t="n"/>
      <c r="H170" s="55">
        <f>IF(E170="","",IF(E170&lt;TODAY(),"Vencida",IF(E170-TODAY()&lt;=30,"Vence em "&amp;(E170-TODAY())&amp;" dias","Em dia")))</f>
        <v/>
      </c>
      <c r="I170" s="55">
        <f>IF(F170="","",IF(F170&lt;TODAY(),"Vencida",IF(F170-TODAY()&lt;=30,"Vence em "&amp;(F170-TODAY())&amp;" dias","Em dia")))</f>
        <v/>
      </c>
    </row>
    <row r="171">
      <c r="B171" s="50" t="n"/>
      <c r="C171" s="57" t="n"/>
      <c r="D171" s="50" t="n"/>
      <c r="E171" s="49" t="n"/>
      <c r="F171" s="49" t="n"/>
      <c r="G171" s="57" t="n"/>
      <c r="H171" s="55">
        <f>IF(E171="","",IF(E171&lt;TODAY(),"Vencida",IF(E171-TODAY()&lt;=30,"Vence em "&amp;(E171-TODAY())&amp;" dias","Em dia")))</f>
        <v/>
      </c>
      <c r="I171" s="55">
        <f>IF(F171="","",IF(F171&lt;TODAY(),"Vencida",IF(F171-TODAY()&lt;=30,"Vence em "&amp;(F171-TODAY())&amp;" dias","Em dia")))</f>
        <v/>
      </c>
    </row>
    <row r="172">
      <c r="B172" s="50" t="n"/>
      <c r="C172" s="57" t="n"/>
      <c r="D172" s="50" t="n"/>
      <c r="E172" s="49" t="n"/>
      <c r="F172" s="49" t="n"/>
      <c r="G172" s="57" t="n"/>
      <c r="H172" s="55">
        <f>IF(E172="","",IF(E172&lt;TODAY(),"Vencida",IF(E172-TODAY()&lt;=30,"Vence em "&amp;(E172-TODAY())&amp;" dias","Em dia")))</f>
        <v/>
      </c>
      <c r="I172" s="55">
        <f>IF(F172="","",IF(F172&lt;TODAY(),"Vencida",IF(F172-TODAY()&lt;=30,"Vence em "&amp;(F172-TODAY())&amp;" dias","Em dia")))</f>
        <v/>
      </c>
    </row>
    <row r="173">
      <c r="B173" s="50" t="n"/>
      <c r="C173" s="57" t="n"/>
      <c r="D173" s="50" t="n"/>
      <c r="E173" s="49" t="n"/>
      <c r="F173" s="49" t="n"/>
      <c r="G173" s="57" t="n"/>
      <c r="H173" s="55">
        <f>IF(E173="","",IF(E173&lt;TODAY(),"Vencida",IF(E173-TODAY()&lt;=30,"Vence em "&amp;(E173-TODAY())&amp;" dias","Em dia")))</f>
        <v/>
      </c>
      <c r="I173" s="55">
        <f>IF(F173="","",IF(F173&lt;TODAY(),"Vencida",IF(F173-TODAY()&lt;=30,"Vence em "&amp;(F173-TODAY())&amp;" dias","Em dia")))</f>
        <v/>
      </c>
    </row>
    <row r="174">
      <c r="B174" s="50" t="n"/>
      <c r="C174" s="57" t="n"/>
      <c r="D174" s="50" t="n"/>
      <c r="E174" s="49" t="n"/>
      <c r="F174" s="49" t="n"/>
      <c r="G174" s="57" t="n"/>
      <c r="H174" s="55">
        <f>IF(E174="","",IF(E174&lt;TODAY(),"Vencida",IF(E174-TODAY()&lt;=30,"Vence em "&amp;(E174-TODAY())&amp;" dias","Em dia")))</f>
        <v/>
      </c>
      <c r="I174" s="55">
        <f>IF(F174="","",IF(F174&lt;TODAY(),"Vencida",IF(F174-TODAY()&lt;=30,"Vence em "&amp;(F174-TODAY())&amp;" dias","Em dia")))</f>
        <v/>
      </c>
    </row>
    <row r="175">
      <c r="B175" s="50" t="n"/>
      <c r="C175" s="57" t="n"/>
      <c r="D175" s="50" t="n"/>
      <c r="E175" s="49" t="n"/>
      <c r="F175" s="49" t="n"/>
      <c r="G175" s="57" t="n"/>
      <c r="H175" s="55">
        <f>IF(E175="","",IF(E175&lt;TODAY(),"Vencida",IF(E175-TODAY()&lt;=30,"Vence em "&amp;(E175-TODAY())&amp;" dias","Em dia")))</f>
        <v/>
      </c>
      <c r="I175" s="55">
        <f>IF(F175="","",IF(F175&lt;TODAY(),"Vencida",IF(F175-TODAY()&lt;=30,"Vence em "&amp;(F175-TODAY())&amp;" dias","Em dia")))</f>
        <v/>
      </c>
    </row>
    <row r="176">
      <c r="B176" s="50" t="n"/>
      <c r="C176" s="57" t="n"/>
      <c r="D176" s="50" t="n"/>
      <c r="E176" s="49" t="n"/>
      <c r="F176" s="49" t="n"/>
      <c r="G176" s="57" t="n"/>
      <c r="H176" s="55">
        <f>IF(E176="","",IF(E176&lt;TODAY(),"Vencida",IF(E176-TODAY()&lt;=30,"Vence em "&amp;(E176-TODAY())&amp;" dias","Em dia")))</f>
        <v/>
      </c>
      <c r="I176" s="55">
        <f>IF(F176="","",IF(F176&lt;TODAY(),"Vencida",IF(F176-TODAY()&lt;=30,"Vence em "&amp;(F176-TODAY())&amp;" dias","Em dia")))</f>
        <v/>
      </c>
    </row>
    <row r="177">
      <c r="B177" s="50" t="n"/>
      <c r="C177" s="57" t="n"/>
      <c r="D177" s="50" t="n"/>
      <c r="E177" s="49" t="n"/>
      <c r="F177" s="49" t="n"/>
      <c r="G177" s="57" t="n"/>
      <c r="H177" s="55">
        <f>IF(E177="","",IF(E177&lt;TODAY(),"Vencida",IF(E177-TODAY()&lt;=30,"Vence em "&amp;(E177-TODAY())&amp;" dias","Em dia")))</f>
        <v/>
      </c>
      <c r="I177" s="55">
        <f>IF(F177="","",IF(F177&lt;TODAY(),"Vencida",IF(F177-TODAY()&lt;=30,"Vence em "&amp;(F177-TODAY())&amp;" dias","Em dia")))</f>
        <v/>
      </c>
    </row>
    <row r="178">
      <c r="B178" s="50" t="n"/>
      <c r="C178" s="57" t="n"/>
      <c r="D178" s="50" t="n"/>
      <c r="E178" s="49" t="n"/>
      <c r="F178" s="49" t="n"/>
      <c r="G178" s="57" t="n"/>
      <c r="H178" s="55">
        <f>IF(E178="","",IF(E178&lt;TODAY(),"Vencida",IF(E178-TODAY()&lt;=30,"Vence em "&amp;(E178-TODAY())&amp;" dias","Em dia")))</f>
        <v/>
      </c>
      <c r="I178" s="55">
        <f>IF(F178="","",IF(F178&lt;TODAY(),"Vencida",IF(F178-TODAY()&lt;=30,"Vence em "&amp;(F178-TODAY())&amp;" dias","Em dia")))</f>
        <v/>
      </c>
    </row>
    <row r="179">
      <c r="B179" s="50" t="n"/>
      <c r="C179" s="57" t="n"/>
      <c r="D179" s="50" t="n"/>
      <c r="E179" s="49" t="n"/>
      <c r="F179" s="49" t="n"/>
      <c r="G179" s="57" t="n"/>
      <c r="H179" s="55">
        <f>IF(E179="","",IF(E179&lt;TODAY(),"Vencida",IF(E179-TODAY()&lt;=30,"Vence em "&amp;(E179-TODAY())&amp;" dias","Em dia")))</f>
        <v/>
      </c>
      <c r="I179" s="55">
        <f>IF(F179="","",IF(F179&lt;TODAY(),"Vencida",IF(F179-TODAY()&lt;=30,"Vence em "&amp;(F179-TODAY())&amp;" dias","Em dia")))</f>
        <v/>
      </c>
    </row>
    <row r="180">
      <c r="B180" s="50" t="n"/>
      <c r="C180" s="57" t="n"/>
      <c r="D180" s="50" t="n"/>
      <c r="E180" s="49" t="n"/>
      <c r="F180" s="49" t="n"/>
      <c r="G180" s="57" t="n"/>
      <c r="H180" s="55">
        <f>IF(E180="","",IF(E180&lt;TODAY(),"Vencida",IF(E180-TODAY()&lt;=30,"Vence em "&amp;(E180-TODAY())&amp;" dias","Em dia")))</f>
        <v/>
      </c>
      <c r="I180" s="55">
        <f>IF(F180="","",IF(F180&lt;TODAY(),"Vencida",IF(F180-TODAY()&lt;=30,"Vence em "&amp;(F180-TODAY())&amp;" dias","Em dia")))</f>
        <v/>
      </c>
    </row>
    <row r="181">
      <c r="B181" s="50" t="n"/>
      <c r="C181" s="57" t="n"/>
      <c r="D181" s="50" t="n"/>
      <c r="E181" s="49" t="n"/>
      <c r="F181" s="49" t="n"/>
      <c r="G181" s="57" t="n"/>
      <c r="H181" s="55">
        <f>IF(E181="","",IF(E181&lt;TODAY(),"Vencida",IF(E181-TODAY()&lt;=30,"Vence em "&amp;(E181-TODAY())&amp;" dias","Em dia")))</f>
        <v/>
      </c>
      <c r="I181" s="55">
        <f>IF(F181="","",IF(F181&lt;TODAY(),"Vencida",IF(F181-TODAY()&lt;=30,"Vence em "&amp;(F181-TODAY())&amp;" dias","Em dia")))</f>
        <v/>
      </c>
    </row>
    <row r="182">
      <c r="B182" s="50" t="n"/>
      <c r="C182" s="57" t="n"/>
      <c r="D182" s="50" t="n"/>
      <c r="E182" s="49" t="n"/>
      <c r="F182" s="49" t="n"/>
      <c r="G182" s="57" t="n"/>
      <c r="H182" s="55">
        <f>IF(E182="","",IF(E182&lt;TODAY(),"Vencida",IF(E182-TODAY()&lt;=30,"Vence em "&amp;(E182-TODAY())&amp;" dias","Em dia")))</f>
        <v/>
      </c>
      <c r="I182" s="55">
        <f>IF(F182="","",IF(F182&lt;TODAY(),"Vencida",IF(F182-TODAY()&lt;=30,"Vence em "&amp;(F182-TODAY())&amp;" dias","Em dia")))</f>
        <v/>
      </c>
    </row>
    <row r="183">
      <c r="B183" s="50" t="n"/>
      <c r="C183" s="57" t="n"/>
      <c r="D183" s="50" t="n"/>
      <c r="E183" s="49" t="n"/>
      <c r="F183" s="49" t="n"/>
      <c r="G183" s="57" t="n"/>
      <c r="H183" s="55">
        <f>IF(E183="","",IF(E183&lt;TODAY(),"Vencida",IF(E183-TODAY()&lt;=30,"Vence em "&amp;(E183-TODAY())&amp;" dias","Em dia")))</f>
        <v/>
      </c>
      <c r="I183" s="55">
        <f>IF(F183="","",IF(F183&lt;TODAY(),"Vencida",IF(F183-TODAY()&lt;=30,"Vence em "&amp;(F183-TODAY())&amp;" dias","Em dia")))</f>
        <v/>
      </c>
    </row>
    <row r="184">
      <c r="B184" s="50" t="n"/>
      <c r="C184" s="57" t="n"/>
      <c r="D184" s="50" t="n"/>
      <c r="E184" s="49" t="n"/>
      <c r="F184" s="49" t="n"/>
      <c r="G184" s="57" t="n"/>
      <c r="H184" s="55">
        <f>IF(E184="","",IF(E184&lt;TODAY(),"Vencida",IF(E184-TODAY()&lt;=30,"Vence em "&amp;(E184-TODAY())&amp;" dias","Em dia")))</f>
        <v/>
      </c>
      <c r="I184" s="55">
        <f>IF(F184="","",IF(F184&lt;TODAY(),"Vencida",IF(F184-TODAY()&lt;=30,"Vence em "&amp;(F184-TODAY())&amp;" dias","Em dia")))</f>
        <v/>
      </c>
    </row>
    <row r="185">
      <c r="B185" s="50" t="n"/>
      <c r="C185" s="57" t="n"/>
      <c r="D185" s="50" t="n"/>
      <c r="E185" s="49" t="n"/>
      <c r="F185" s="49" t="n"/>
      <c r="G185" s="57" t="n"/>
      <c r="H185" s="55">
        <f>IF(E185="","",IF(E185&lt;TODAY(),"Vencida",IF(E185-TODAY()&lt;=30,"Vence em "&amp;(E185-TODAY())&amp;" dias","Em dia")))</f>
        <v/>
      </c>
      <c r="I185" s="55">
        <f>IF(F185="","",IF(F185&lt;TODAY(),"Vencida",IF(F185-TODAY()&lt;=30,"Vence em "&amp;(F185-TODAY())&amp;" dias","Em dia")))</f>
        <v/>
      </c>
    </row>
    <row r="186">
      <c r="B186" s="50" t="n"/>
      <c r="C186" s="57" t="n"/>
      <c r="D186" s="50" t="n"/>
      <c r="E186" s="49" t="n"/>
      <c r="F186" s="49" t="n"/>
      <c r="G186" s="57" t="n"/>
      <c r="H186" s="55">
        <f>IF(E186="","",IF(E186&lt;TODAY(),"Vencida",IF(E186-TODAY()&lt;=30,"Vence em "&amp;(E186-TODAY())&amp;" dias","Em dia")))</f>
        <v/>
      </c>
      <c r="I186" s="55">
        <f>IF(F186="","",IF(F186&lt;TODAY(),"Vencida",IF(F186-TODAY()&lt;=30,"Vence em "&amp;(F186-TODAY())&amp;" dias","Em dia")))</f>
        <v/>
      </c>
    </row>
    <row r="187">
      <c r="B187" s="50" t="n"/>
      <c r="C187" s="57" t="n"/>
      <c r="D187" s="50" t="n"/>
      <c r="E187" s="49" t="n"/>
      <c r="F187" s="49" t="n"/>
      <c r="G187" s="57" t="n"/>
      <c r="H187" s="55">
        <f>IF(E187="","",IF(E187&lt;TODAY(),"Vencida",IF(E187-TODAY()&lt;=30,"Vence em "&amp;(E187-TODAY())&amp;" dias","Em dia")))</f>
        <v/>
      </c>
      <c r="I187" s="55">
        <f>IF(F187="","",IF(F187&lt;TODAY(),"Vencida",IF(F187-TODAY()&lt;=30,"Vence em "&amp;(F187-TODAY())&amp;" dias","Em dia")))</f>
        <v/>
      </c>
    </row>
    <row r="188">
      <c r="B188" s="50" t="n"/>
      <c r="C188" s="57" t="n"/>
      <c r="D188" s="50" t="n"/>
      <c r="E188" s="49" t="n"/>
      <c r="F188" s="49" t="n"/>
      <c r="G188" s="57" t="n"/>
      <c r="H188" s="55">
        <f>IF(E188="","",IF(E188&lt;TODAY(),"Vencida",IF(E188-TODAY()&lt;=30,"Vence em "&amp;(E188-TODAY())&amp;" dias","Em dia")))</f>
        <v/>
      </c>
      <c r="I188" s="55">
        <f>IF(F188="","",IF(F188&lt;TODAY(),"Vencida",IF(F188-TODAY()&lt;=30,"Vence em "&amp;(F188-TODAY())&amp;" dias","Em dia")))</f>
        <v/>
      </c>
    </row>
    <row r="189">
      <c r="B189" s="50" t="n"/>
      <c r="C189" s="57" t="n"/>
      <c r="D189" s="50" t="n"/>
      <c r="E189" s="49" t="n"/>
      <c r="F189" s="49" t="n"/>
      <c r="G189" s="57" t="n"/>
      <c r="H189" s="55">
        <f>IF(E189="","",IF(E189&lt;TODAY(),"Vencida",IF(E189-TODAY()&lt;=30,"Vence em "&amp;(E189-TODAY())&amp;" dias","Em dia")))</f>
        <v/>
      </c>
      <c r="I189" s="55">
        <f>IF(F189="","",IF(F189&lt;TODAY(),"Vencida",IF(F189-TODAY()&lt;=30,"Vence em "&amp;(F189-TODAY())&amp;" dias","Em dia")))</f>
        <v/>
      </c>
    </row>
    <row r="190">
      <c r="B190" s="50" t="n"/>
      <c r="C190" s="57" t="n"/>
      <c r="D190" s="50" t="n"/>
      <c r="E190" s="49" t="n"/>
      <c r="F190" s="49" t="n"/>
      <c r="G190" s="57" t="n"/>
      <c r="H190" s="55">
        <f>IF(E190="","",IF(E190&lt;TODAY(),"Vencida",IF(E190-TODAY()&lt;=30,"Vence em "&amp;(E190-TODAY())&amp;" dias","Em dia")))</f>
        <v/>
      </c>
      <c r="I190" s="55">
        <f>IF(F190="","",IF(F190&lt;TODAY(),"Vencida",IF(F190-TODAY()&lt;=30,"Vence em "&amp;(F190-TODAY())&amp;" dias","Em dia")))</f>
        <v/>
      </c>
    </row>
    <row r="191">
      <c r="B191" s="50" t="n"/>
      <c r="C191" s="57" t="n"/>
      <c r="D191" s="50" t="n"/>
      <c r="E191" s="49" t="n"/>
      <c r="F191" s="49" t="n"/>
      <c r="G191" s="57" t="n"/>
      <c r="H191" s="55">
        <f>IF(E191="","",IF(E191&lt;TODAY(),"Vencida",IF(E191-TODAY()&lt;=30,"Vence em "&amp;(E191-TODAY())&amp;" dias","Em dia")))</f>
        <v/>
      </c>
      <c r="I191" s="55">
        <f>IF(F191="","",IF(F191&lt;TODAY(),"Vencida",IF(F191-TODAY()&lt;=30,"Vence em "&amp;(F191-TODAY())&amp;" dias","Em dia")))</f>
        <v/>
      </c>
    </row>
    <row r="192">
      <c r="B192" s="50" t="n"/>
      <c r="C192" s="57" t="n"/>
      <c r="D192" s="50" t="n"/>
      <c r="E192" s="49" t="n"/>
      <c r="F192" s="49" t="n"/>
      <c r="G192" s="57" t="n"/>
      <c r="H192" s="55">
        <f>IF(E192="","",IF(E192&lt;TODAY(),"Vencida",IF(E192-TODAY()&lt;=30,"Vence em "&amp;(E192-TODAY())&amp;" dias","Em dia")))</f>
        <v/>
      </c>
      <c r="I192" s="55">
        <f>IF(F192="","",IF(F192&lt;TODAY(),"Vencida",IF(F192-TODAY()&lt;=30,"Vence em "&amp;(F192-TODAY())&amp;" dias","Em dia")))</f>
        <v/>
      </c>
    </row>
    <row r="193">
      <c r="B193" s="50" t="n"/>
      <c r="C193" s="57" t="n"/>
      <c r="D193" s="50" t="n"/>
      <c r="E193" s="49" t="n"/>
      <c r="F193" s="49" t="n"/>
      <c r="G193" s="57" t="n"/>
      <c r="H193" s="55">
        <f>IF(E193="","",IF(E193&lt;TODAY(),"Vencida",IF(E193-TODAY()&lt;=30,"Vence em "&amp;(E193-TODAY())&amp;" dias","Em dia")))</f>
        <v/>
      </c>
      <c r="I193" s="55">
        <f>IF(F193="","",IF(F193&lt;TODAY(),"Vencida",IF(F193-TODAY()&lt;=30,"Vence em "&amp;(F193-TODAY())&amp;" dias","Em dia")))</f>
        <v/>
      </c>
    </row>
    <row r="194">
      <c r="B194" s="50" t="n"/>
      <c r="C194" s="57" t="n"/>
      <c r="D194" s="50" t="n"/>
      <c r="E194" s="49" t="n"/>
      <c r="F194" s="49" t="n"/>
      <c r="G194" s="57" t="n"/>
      <c r="H194" s="55">
        <f>IF(E194="","",IF(E194&lt;TODAY(),"Vencida",IF(E194-TODAY()&lt;=30,"Vence em "&amp;(E194-TODAY())&amp;" dias","Em dia")))</f>
        <v/>
      </c>
      <c r="I194" s="55">
        <f>IF(F194="","",IF(F194&lt;TODAY(),"Vencida",IF(F194-TODAY()&lt;=30,"Vence em "&amp;(F194-TODAY())&amp;" dias","Em dia")))</f>
        <v/>
      </c>
    </row>
    <row r="195">
      <c r="B195" s="50" t="n"/>
      <c r="C195" s="57" t="n"/>
      <c r="D195" s="50" t="n"/>
      <c r="E195" s="49" t="n"/>
      <c r="F195" s="49" t="n"/>
      <c r="G195" s="57" t="n"/>
      <c r="H195" s="55">
        <f>IF(E195="","",IF(E195&lt;TODAY(),"Vencida",IF(E195-TODAY()&lt;=30,"Vence em "&amp;(E195-TODAY())&amp;" dias","Em dia")))</f>
        <v/>
      </c>
      <c r="I195" s="55">
        <f>IF(F195="","",IF(F195&lt;TODAY(),"Vencida",IF(F195-TODAY()&lt;=30,"Vence em "&amp;(F195-TODAY())&amp;" dias","Em dia")))</f>
        <v/>
      </c>
    </row>
    <row r="196">
      <c r="B196" s="50" t="n"/>
      <c r="C196" s="57" t="n"/>
      <c r="D196" s="50" t="n"/>
      <c r="E196" s="49" t="n"/>
      <c r="F196" s="49" t="n"/>
      <c r="G196" s="57" t="n"/>
      <c r="H196" s="55">
        <f>IF(E196="","",IF(E196&lt;TODAY(),"Vencida",IF(E196-TODAY()&lt;=30,"Vence em "&amp;(E196-TODAY())&amp;" dias","Em dia")))</f>
        <v/>
      </c>
      <c r="I196" s="55">
        <f>IF(F196="","",IF(F196&lt;TODAY(),"Vencida",IF(F196-TODAY()&lt;=30,"Vence em "&amp;(F196-TODAY())&amp;" dias","Em dia")))</f>
        <v/>
      </c>
    </row>
    <row r="197">
      <c r="B197" s="50" t="n"/>
      <c r="C197" s="57" t="n"/>
      <c r="D197" s="50" t="n"/>
      <c r="E197" s="49" t="n"/>
      <c r="F197" s="49" t="n"/>
      <c r="G197" s="57" t="n"/>
      <c r="H197" s="55">
        <f>IF(E197="","",IF(E197&lt;TODAY(),"Vencida",IF(E197-TODAY()&lt;=30,"Vence em "&amp;(E197-TODAY())&amp;" dias","Em dia")))</f>
        <v/>
      </c>
      <c r="I197" s="55">
        <f>IF(F197="","",IF(F197&lt;TODAY(),"Vencida",IF(F197-TODAY()&lt;=30,"Vence em "&amp;(F197-TODAY())&amp;" dias","Em dia")))</f>
        <v/>
      </c>
    </row>
    <row r="198">
      <c r="B198" s="50" t="n"/>
      <c r="C198" s="57" t="n"/>
      <c r="D198" s="50" t="n"/>
      <c r="E198" s="49" t="n"/>
      <c r="F198" s="49" t="n"/>
      <c r="G198" s="57" t="n"/>
      <c r="H198" s="55">
        <f>IF(E198="","",IF(E198&lt;TODAY(),"Vencida",IF(E198-TODAY()&lt;=30,"Vence em "&amp;(E198-TODAY())&amp;" dias","Em dia")))</f>
        <v/>
      </c>
      <c r="I198" s="55">
        <f>IF(F198="","",IF(F198&lt;TODAY(),"Vencida",IF(F198-TODAY()&lt;=30,"Vence em "&amp;(F198-TODAY())&amp;" dias","Em dia")))</f>
        <v/>
      </c>
    </row>
    <row r="199">
      <c r="B199" s="50" t="n"/>
      <c r="C199" s="57" t="n"/>
      <c r="D199" s="50" t="n"/>
      <c r="E199" s="49" t="n"/>
      <c r="F199" s="49" t="n"/>
      <c r="G199" s="57" t="n"/>
      <c r="H199" s="55">
        <f>IF(E199="","",IF(E199&lt;TODAY(),"Vencida",IF(E199-TODAY()&lt;=30,"Vence em "&amp;(E199-TODAY())&amp;" dias","Em dia")))</f>
        <v/>
      </c>
      <c r="I199" s="55">
        <f>IF(F199="","",IF(F199&lt;TODAY(),"Vencida",IF(F199-TODAY()&lt;=30,"Vence em "&amp;(F199-TODAY())&amp;" dias","Em dia")))</f>
        <v/>
      </c>
    </row>
    <row r="200">
      <c r="B200" s="50" t="n"/>
      <c r="C200" s="57" t="n"/>
      <c r="D200" s="50" t="n"/>
      <c r="E200" s="49" t="n"/>
      <c r="F200" s="49" t="n"/>
      <c r="G200" s="57" t="n"/>
      <c r="H200" s="55">
        <f>IF(E200="","",IF(E200&lt;TODAY(),"Vencida",IF(E200-TODAY()&lt;=30,"Vence em "&amp;(E200-TODAY())&amp;" dias","Em dia")))</f>
        <v/>
      </c>
      <c r="I200" s="55">
        <f>IF(F200="","",IF(F200&lt;TODAY(),"Vencida",IF(F200-TODAY()&lt;=30,"Vence em "&amp;(F200-TODAY())&amp;" dias","Em dia")))</f>
        <v/>
      </c>
    </row>
    <row r="201">
      <c r="B201" s="50" t="n"/>
      <c r="C201" s="57" t="n"/>
      <c r="D201" s="50" t="n"/>
      <c r="E201" s="49" t="n"/>
      <c r="F201" s="49" t="n"/>
      <c r="G201" s="57" t="n"/>
      <c r="H201" s="55">
        <f>IF(E201="","",IF(E201&lt;TODAY(),"Vencida",IF(E201-TODAY()&lt;=30,"Vence em "&amp;(E201-TODAY())&amp;" dias","Em dia")))</f>
        <v/>
      </c>
      <c r="I201" s="55">
        <f>IF(F201="","",IF(F201&lt;TODAY(),"Vencida",IF(F201-TODAY()&lt;=30,"Vence em "&amp;(F201-TODAY())&amp;" dias","Em dia")))</f>
        <v/>
      </c>
    </row>
    <row r="202">
      <c r="B202" s="50" t="n"/>
      <c r="C202" s="57" t="n"/>
      <c r="D202" s="50" t="n"/>
      <c r="E202" s="49" t="n"/>
      <c r="F202" s="49" t="n"/>
      <c r="G202" s="57" t="n"/>
      <c r="H202" s="55">
        <f>IF(E202="","",IF(E202&lt;TODAY(),"Vencida",IF(E202-TODAY()&lt;=30,"Vence em "&amp;(E202-TODAY())&amp;" dias","Em dia")))</f>
        <v/>
      </c>
      <c r="I202" s="55">
        <f>IF(F202="","",IF(F202&lt;TODAY(),"Vencida",IF(F202-TODAY()&lt;=30,"Vence em "&amp;(F202-TODAY())&amp;" dias","Em dia")))</f>
        <v/>
      </c>
    </row>
    <row r="203">
      <c r="B203" s="50" t="n"/>
      <c r="C203" s="57" t="n"/>
      <c r="D203" s="50" t="n"/>
      <c r="E203" s="49" t="n"/>
      <c r="F203" s="49" t="n"/>
      <c r="G203" s="57" t="n"/>
      <c r="H203" s="55">
        <f>IF(E203="","",IF(E203&lt;TODAY(),"Vencida",IF(E203-TODAY()&lt;=30,"Vence em "&amp;(E203-TODAY())&amp;" dias","Em dia")))</f>
        <v/>
      </c>
      <c r="I203" s="55">
        <f>IF(F203="","",IF(F203&lt;TODAY(),"Vencida",IF(F203-TODAY()&lt;=30,"Vence em "&amp;(F203-TODAY())&amp;" dias","Em dia")))</f>
        <v/>
      </c>
    </row>
    <row r="204">
      <c r="B204" s="50" t="n"/>
      <c r="C204" s="57" t="n"/>
      <c r="D204" s="50" t="n"/>
      <c r="E204" s="49" t="n"/>
      <c r="F204" s="49" t="n"/>
      <c r="G204" s="57" t="n"/>
      <c r="H204" s="55">
        <f>IF(E204="","",IF(E204&lt;TODAY(),"Vencida",IF(E204-TODAY()&lt;=30,"Vence em "&amp;(E204-TODAY())&amp;" dias","Em dia")))</f>
        <v/>
      </c>
      <c r="I204" s="55">
        <f>IF(F204="","",IF(F204&lt;TODAY(),"Vencida",IF(F204-TODAY()&lt;=30,"Vence em "&amp;(F204-TODAY())&amp;" dias","Em dia")))</f>
        <v/>
      </c>
    </row>
    <row r="205">
      <c r="B205" s="50" t="n"/>
      <c r="C205" s="57" t="n"/>
      <c r="D205" s="50" t="n"/>
      <c r="E205" s="49" t="n"/>
      <c r="F205" s="49" t="n"/>
      <c r="G205" s="57" t="n"/>
      <c r="H205" s="55">
        <f>IF(E205="","",IF(E205&lt;TODAY(),"Vencida",IF(E205-TODAY()&lt;=30,"Vence em "&amp;(E205-TODAY())&amp;" dias","Em dia")))</f>
        <v/>
      </c>
      <c r="I205" s="55">
        <f>IF(F205="","",IF(F205&lt;TODAY(),"Vencida",IF(F205-TODAY()&lt;=30,"Vence em "&amp;(F205-TODAY())&amp;" dias","Em dia")))</f>
        <v/>
      </c>
    </row>
    <row r="206">
      <c r="B206" s="50" t="n"/>
      <c r="C206" s="57" t="n"/>
      <c r="D206" s="50" t="n"/>
      <c r="E206" s="49" t="n"/>
      <c r="F206" s="49" t="n"/>
      <c r="G206" s="57" t="n"/>
      <c r="H206" s="55">
        <f>IF(E206="","",IF(E206&lt;TODAY(),"Vencida",IF(E206-TODAY()&lt;=30,"Vence em "&amp;(E206-TODAY())&amp;" dias","Em dia")))</f>
        <v/>
      </c>
      <c r="I206" s="55">
        <f>IF(F206="","",IF(F206&lt;TODAY(),"Vencida",IF(F206-TODAY()&lt;=30,"Vence em "&amp;(F206-TODAY())&amp;" dias","Em dia")))</f>
        <v/>
      </c>
    </row>
  </sheetData>
  <autoFilter ref="B6:I206"/>
  <mergeCells count="2">
    <mergeCell ref="B3:I3"/>
    <mergeCell ref="B2:I2"/>
  </mergeCells>
  <conditionalFormatting sqref="B7:I206">
    <cfRule type="expression" priority="1" dxfId="0">
      <formula>AND(MOD(ROW(),2)=0,$B7&lt;&gt;"")</formula>
    </cfRule>
  </conditionalFormatting>
  <conditionalFormatting sqref="H7:I206">
    <cfRule type="expression" priority="2" dxfId="1">
      <formula>LEFT(H7,6)="Vencid"</formula>
    </cfRule>
    <cfRule type="expression" priority="3" dxfId="2">
      <formula>LEFT(H7,5)="Vence"</formula>
    </cfRule>
    <cfRule type="expression" priority="4" dxfId="3">
      <formula>LEFT(H7,6)="Em dia"</formula>
    </cfRule>
  </conditionalFormatting>
  <dataValidations count="1">
    <dataValidation sqref="D7:D206" showDropDown="0" showInputMessage="0" showErrorMessage="1" allowBlank="1" errorTitle="Valor fora da lista" error="Escolha uma categoria de CNH." type="list">
      <formula1>=Lista_CNH</formula1>
    </dataValidation>
  </dataValidations>
  <pageMargins left="0.75" right="0.75" top="1" bottom="1" header="0.5" footer="0.5"/>
  <pageSetup orientation="landscape" fitToHeight="0" fitToWidth="1"/>
  <headerFooter>
    <oddHeader/>
    <oddFooter>&amp;CACMON Rastreamento e Gestão de Frotas · acmon.com.br · (42) 99143-8533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374151"/>
    <outlinePr summaryBelow="1" summaryRight="1"/>
    <pageSetUpPr fitToPage="1"/>
  </sheetPr>
  <dimension ref="B2:H2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2" customWidth="1" min="2" max="2"/>
    <col width="24" customWidth="1" min="3" max="3"/>
    <col width="13" customWidth="1" min="4" max="4"/>
    <col width="12" customWidth="1" min="5" max="5"/>
    <col width="11" customWidth="1" min="6" max="6"/>
    <col width="20" customWidth="1" min="7" max="7"/>
    <col width="34" customWidth="1" min="8" max="8"/>
  </cols>
  <sheetData>
    <row r="1" ht="34" customHeight="1"/>
    <row r="2" ht="26" customHeight="1">
      <c r="B2" s="22" t="inlineStr">
        <is>
          <t>Vencimentos</t>
        </is>
      </c>
    </row>
    <row r="3">
      <c r="B3" s="23" t="inlineStr">
        <is>
          <t>Documentos, seguro, aferição do tacógrafo e revisões. A cor muda sozinha conforme a data se aproxima.</t>
        </is>
      </c>
    </row>
    <row r="4" ht="4" customHeight="1">
      <c r="B4" s="3" t="n"/>
      <c r="C4" s="3" t="n"/>
      <c r="D4" s="3" t="n"/>
      <c r="E4" s="3" t="n"/>
      <c r="F4" s="3" t="n"/>
      <c r="G4" s="3" t="n"/>
      <c r="H4" s="3" t="n"/>
    </row>
    <row r="6" ht="30" customHeight="1">
      <c r="B6" s="33" t="inlineStr">
        <is>
          <t>Placa</t>
        </is>
      </c>
      <c r="C6" s="33" t="inlineStr">
        <is>
          <t>Item</t>
        </is>
      </c>
      <c r="D6" s="33" t="inlineStr">
        <is>
          <t>Vencimento</t>
        </is>
      </c>
      <c r="E6" s="33" t="inlineStr">
        <is>
          <t>Km previsto</t>
        </is>
      </c>
      <c r="F6" s="33" t="inlineStr">
        <is>
          <t>Dias restantes</t>
        </is>
      </c>
      <c r="G6" s="33" t="inlineStr">
        <is>
          <t>Situação</t>
        </is>
      </c>
      <c r="H6" s="33" t="inlineStr">
        <is>
          <t>Observação</t>
        </is>
      </c>
    </row>
    <row r="7">
      <c r="B7" s="50" t="inlineStr">
        <is>
          <t>RTY7U89</t>
        </is>
      </c>
      <c r="C7" s="50" t="inlineStr">
        <is>
          <t>Seguro</t>
        </is>
      </c>
      <c r="D7" s="49" t="n">
        <v>46280</v>
      </c>
      <c r="E7" s="51" t="n"/>
      <c r="F7" s="59">
        <f>IF(D7="","",D7-TODAY())</f>
        <v/>
      </c>
      <c r="G7" s="55">
        <f>IF(D7="","",IF(D7&lt;TODAY(),"Vencido",IF(D7-TODAY()&lt;=30,"Vence em até 30 dias","Em dia")))</f>
        <v/>
      </c>
      <c r="H7" s="50" t="inlineStr">
        <is>
          <t>Renovar com a corretora</t>
        </is>
      </c>
    </row>
    <row r="8">
      <c r="B8" s="50" t="inlineStr">
        <is>
          <t>RTY7U89</t>
        </is>
      </c>
      <c r="C8" s="50" t="inlineStr">
        <is>
          <t>Licenciamento</t>
        </is>
      </c>
      <c r="D8" s="49" t="n">
        <v>46295</v>
      </c>
      <c r="E8" s="51" t="n"/>
      <c r="F8" s="59">
        <f>IF(D8="","",D8-TODAY())</f>
        <v/>
      </c>
      <c r="G8" s="55">
        <f>IF(D8="","",IF(D8&lt;TODAY(),"Vencido",IF(D8-TODAY()&lt;=30,"Vence em até 30 dias","Em dia")))</f>
        <v/>
      </c>
      <c r="H8" s="50" t="inlineStr">
        <is>
          <t>Final de placa 9</t>
        </is>
      </c>
    </row>
    <row r="9">
      <c r="B9" s="50" t="inlineStr">
        <is>
          <t>BRA2E19</t>
        </is>
      </c>
      <c r="C9" s="50" t="inlineStr">
        <is>
          <t>Aferição do tacógrafo</t>
        </is>
      </c>
      <c r="D9" s="49" t="n">
        <v>46300</v>
      </c>
      <c r="E9" s="51" t="n"/>
      <c r="F9" s="59">
        <f>IF(D9="","",D9-TODAY())</f>
        <v/>
      </c>
      <c r="G9" s="55">
        <f>IF(D9="","",IF(D9&lt;TODAY(),"Vencido",IF(D9-TODAY()&lt;=30,"Vence em até 30 dias","Em dia")))</f>
        <v/>
      </c>
      <c r="H9" s="50" t="inlineStr">
        <is>
          <t>Inmetro: a cada 2 anos</t>
        </is>
      </c>
    </row>
    <row r="10">
      <c r="B10" s="50" t="inlineStr">
        <is>
          <t>QWE4R56</t>
        </is>
      </c>
      <c r="C10" s="50" t="inlineStr">
        <is>
          <t>Revisão</t>
        </is>
      </c>
      <c r="D10" s="49" t="n">
        <v>46336</v>
      </c>
      <c r="E10" s="51" t="n">
        <v>40000</v>
      </c>
      <c r="F10" s="59">
        <f>IF(D10="","",D10-TODAY())</f>
        <v/>
      </c>
      <c r="G10" s="55">
        <f>IF(D10="","",IF(D10&lt;TODAY(),"Vencido",IF(D10-TODAY()&lt;=30,"Vence em até 30 dias","Em dia")))</f>
        <v/>
      </c>
      <c r="H10" s="50" t="inlineStr">
        <is>
          <t>Revisão 40 mil km</t>
        </is>
      </c>
    </row>
    <row r="11">
      <c r="B11" s="50" t="inlineStr">
        <is>
          <t>ABC1D23</t>
        </is>
      </c>
      <c r="C11" s="50" t="inlineStr">
        <is>
          <t>IPVA</t>
        </is>
      </c>
      <c r="D11" s="49" t="n">
        <v>46407</v>
      </c>
      <c r="E11" s="51" t="n"/>
      <c r="F11" s="59">
        <f>IF(D11="","",D11-TODAY())</f>
        <v/>
      </c>
      <c r="G11" s="55">
        <f>IF(D11="","",IF(D11&lt;TODAY(),"Vencido",IF(D11-TODAY()&lt;=30,"Vence em até 30 dias","Em dia")))</f>
        <v/>
      </c>
      <c r="H11" s="50" t="inlineStr">
        <is>
          <t>Cota única com desconto</t>
        </is>
      </c>
    </row>
    <row r="12">
      <c r="B12" s="50" t="n"/>
      <c r="C12" s="50" t="n"/>
      <c r="D12" s="49" t="n"/>
      <c r="E12" s="51" t="n"/>
      <c r="F12" s="59">
        <f>IF(D12="","",D12-TODAY())</f>
        <v/>
      </c>
      <c r="G12" s="55">
        <f>IF(D12="","",IF(D12&lt;TODAY(),"Vencido",IF(D12-TODAY()&lt;=30,"Vence em até 30 dias","Em dia")))</f>
        <v/>
      </c>
      <c r="H12" s="50" t="n"/>
    </row>
    <row r="13">
      <c r="B13" s="50" t="n"/>
      <c r="C13" s="50" t="n"/>
      <c r="D13" s="49" t="n"/>
      <c r="E13" s="51" t="n"/>
      <c r="F13" s="59">
        <f>IF(D13="","",D13-TODAY())</f>
        <v/>
      </c>
      <c r="G13" s="55">
        <f>IF(D13="","",IF(D13&lt;TODAY(),"Vencido",IF(D13-TODAY()&lt;=30,"Vence em até 30 dias","Em dia")))</f>
        <v/>
      </c>
      <c r="H13" s="50" t="n"/>
    </row>
    <row r="14">
      <c r="B14" s="50" t="n"/>
      <c r="C14" s="50" t="n"/>
      <c r="D14" s="49" t="n"/>
      <c r="E14" s="51" t="n"/>
      <c r="F14" s="59">
        <f>IF(D14="","",D14-TODAY())</f>
        <v/>
      </c>
      <c r="G14" s="55">
        <f>IF(D14="","",IF(D14&lt;TODAY(),"Vencido",IF(D14-TODAY()&lt;=30,"Vence em até 30 dias","Em dia")))</f>
        <v/>
      </c>
      <c r="H14" s="50" t="n"/>
    </row>
    <row r="15">
      <c r="B15" s="50" t="n"/>
      <c r="C15" s="50" t="n"/>
      <c r="D15" s="49" t="n"/>
      <c r="E15" s="51" t="n"/>
      <c r="F15" s="59">
        <f>IF(D15="","",D15-TODAY())</f>
        <v/>
      </c>
      <c r="G15" s="55">
        <f>IF(D15="","",IF(D15&lt;TODAY(),"Vencido",IF(D15-TODAY()&lt;=30,"Vence em até 30 dias","Em dia")))</f>
        <v/>
      </c>
      <c r="H15" s="50" t="n"/>
    </row>
    <row r="16">
      <c r="B16" s="50" t="n"/>
      <c r="C16" s="50" t="n"/>
      <c r="D16" s="49" t="n"/>
      <c r="E16" s="51" t="n"/>
      <c r="F16" s="59">
        <f>IF(D16="","",D16-TODAY())</f>
        <v/>
      </c>
      <c r="G16" s="55">
        <f>IF(D16="","",IF(D16&lt;TODAY(),"Vencido",IF(D16-TODAY()&lt;=30,"Vence em até 30 dias","Em dia")))</f>
        <v/>
      </c>
      <c r="H16" s="50" t="n"/>
    </row>
    <row r="17">
      <c r="B17" s="50" t="n"/>
      <c r="C17" s="50" t="n"/>
      <c r="D17" s="49" t="n"/>
      <c r="E17" s="51" t="n"/>
      <c r="F17" s="59">
        <f>IF(D17="","",D17-TODAY())</f>
        <v/>
      </c>
      <c r="G17" s="55">
        <f>IF(D17="","",IF(D17&lt;TODAY(),"Vencido",IF(D17-TODAY()&lt;=30,"Vence em até 30 dias","Em dia")))</f>
        <v/>
      </c>
      <c r="H17" s="50" t="n"/>
    </row>
    <row r="18">
      <c r="B18" s="50" t="n"/>
      <c r="C18" s="50" t="n"/>
      <c r="D18" s="49" t="n"/>
      <c r="E18" s="51" t="n"/>
      <c r="F18" s="59">
        <f>IF(D18="","",D18-TODAY())</f>
        <v/>
      </c>
      <c r="G18" s="55">
        <f>IF(D18="","",IF(D18&lt;TODAY(),"Vencido",IF(D18-TODAY()&lt;=30,"Vence em até 30 dias","Em dia")))</f>
        <v/>
      </c>
      <c r="H18" s="50" t="n"/>
    </row>
    <row r="19">
      <c r="B19" s="50" t="n"/>
      <c r="C19" s="50" t="n"/>
      <c r="D19" s="49" t="n"/>
      <c r="E19" s="51" t="n"/>
      <c r="F19" s="59">
        <f>IF(D19="","",D19-TODAY())</f>
        <v/>
      </c>
      <c r="G19" s="55">
        <f>IF(D19="","",IF(D19&lt;TODAY(),"Vencido",IF(D19-TODAY()&lt;=30,"Vence em até 30 dias","Em dia")))</f>
        <v/>
      </c>
      <c r="H19" s="50" t="n"/>
    </row>
    <row r="20">
      <c r="B20" s="50" t="n"/>
      <c r="C20" s="50" t="n"/>
      <c r="D20" s="49" t="n"/>
      <c r="E20" s="51" t="n"/>
      <c r="F20" s="59">
        <f>IF(D20="","",D20-TODAY())</f>
        <v/>
      </c>
      <c r="G20" s="55">
        <f>IF(D20="","",IF(D20&lt;TODAY(),"Vencido",IF(D20-TODAY()&lt;=30,"Vence em até 30 dias","Em dia")))</f>
        <v/>
      </c>
      <c r="H20" s="50" t="n"/>
    </row>
    <row r="21">
      <c r="B21" s="50" t="n"/>
      <c r="C21" s="50" t="n"/>
      <c r="D21" s="49" t="n"/>
      <c r="E21" s="51" t="n"/>
      <c r="F21" s="59">
        <f>IF(D21="","",D21-TODAY())</f>
        <v/>
      </c>
      <c r="G21" s="55">
        <f>IF(D21="","",IF(D21&lt;TODAY(),"Vencido",IF(D21-TODAY()&lt;=30,"Vence em até 30 dias","Em dia")))</f>
        <v/>
      </c>
      <c r="H21" s="50" t="n"/>
    </row>
    <row r="22">
      <c r="B22" s="50" t="n"/>
      <c r="C22" s="50" t="n"/>
      <c r="D22" s="49" t="n"/>
      <c r="E22" s="51" t="n"/>
      <c r="F22" s="59">
        <f>IF(D22="","",D22-TODAY())</f>
        <v/>
      </c>
      <c r="G22" s="55">
        <f>IF(D22="","",IF(D22&lt;TODAY(),"Vencido",IF(D22-TODAY()&lt;=30,"Vence em até 30 dias","Em dia")))</f>
        <v/>
      </c>
      <c r="H22" s="50" t="n"/>
    </row>
    <row r="23">
      <c r="B23" s="50" t="n"/>
      <c r="C23" s="50" t="n"/>
      <c r="D23" s="49" t="n"/>
      <c r="E23" s="51" t="n"/>
      <c r="F23" s="59">
        <f>IF(D23="","",D23-TODAY())</f>
        <v/>
      </c>
      <c r="G23" s="55">
        <f>IF(D23="","",IF(D23&lt;TODAY(),"Vencido",IF(D23-TODAY()&lt;=30,"Vence em até 30 dias","Em dia")))</f>
        <v/>
      </c>
      <c r="H23" s="50" t="n"/>
    </row>
    <row r="24">
      <c r="B24" s="50" t="n"/>
      <c r="C24" s="50" t="n"/>
      <c r="D24" s="49" t="n"/>
      <c r="E24" s="51" t="n"/>
      <c r="F24" s="59">
        <f>IF(D24="","",D24-TODAY())</f>
        <v/>
      </c>
      <c r="G24" s="55">
        <f>IF(D24="","",IF(D24&lt;TODAY(),"Vencido",IF(D24-TODAY()&lt;=30,"Vence em até 30 dias","Em dia")))</f>
        <v/>
      </c>
      <c r="H24" s="50" t="n"/>
    </row>
    <row r="25">
      <c r="B25" s="50" t="n"/>
      <c r="C25" s="50" t="n"/>
      <c r="D25" s="49" t="n"/>
      <c r="E25" s="51" t="n"/>
      <c r="F25" s="59">
        <f>IF(D25="","",D25-TODAY())</f>
        <v/>
      </c>
      <c r="G25" s="55">
        <f>IF(D25="","",IF(D25&lt;TODAY(),"Vencido",IF(D25-TODAY()&lt;=30,"Vence em até 30 dias","Em dia")))</f>
        <v/>
      </c>
      <c r="H25" s="50" t="n"/>
    </row>
    <row r="26">
      <c r="B26" s="50" t="n"/>
      <c r="C26" s="50" t="n"/>
      <c r="D26" s="49" t="n"/>
      <c r="E26" s="51" t="n"/>
      <c r="F26" s="59">
        <f>IF(D26="","",D26-TODAY())</f>
        <v/>
      </c>
      <c r="G26" s="55">
        <f>IF(D26="","",IF(D26&lt;TODAY(),"Vencido",IF(D26-TODAY()&lt;=30,"Vence em até 30 dias","Em dia")))</f>
        <v/>
      </c>
      <c r="H26" s="50" t="n"/>
    </row>
    <row r="27">
      <c r="B27" s="50" t="n"/>
      <c r="C27" s="50" t="n"/>
      <c r="D27" s="49" t="n"/>
      <c r="E27" s="51" t="n"/>
      <c r="F27" s="59">
        <f>IF(D27="","",D27-TODAY())</f>
        <v/>
      </c>
      <c r="G27" s="55">
        <f>IF(D27="","",IF(D27&lt;TODAY(),"Vencido",IF(D27-TODAY()&lt;=30,"Vence em até 30 dias","Em dia")))</f>
        <v/>
      </c>
      <c r="H27" s="50" t="n"/>
    </row>
    <row r="28">
      <c r="B28" s="50" t="n"/>
      <c r="C28" s="50" t="n"/>
      <c r="D28" s="49" t="n"/>
      <c r="E28" s="51" t="n"/>
      <c r="F28" s="59">
        <f>IF(D28="","",D28-TODAY())</f>
        <v/>
      </c>
      <c r="G28" s="55">
        <f>IF(D28="","",IF(D28&lt;TODAY(),"Vencido",IF(D28-TODAY()&lt;=30,"Vence em até 30 dias","Em dia")))</f>
        <v/>
      </c>
      <c r="H28" s="50" t="n"/>
    </row>
    <row r="29">
      <c r="B29" s="50" t="n"/>
      <c r="C29" s="50" t="n"/>
      <c r="D29" s="49" t="n"/>
      <c r="E29" s="51" t="n"/>
      <c r="F29" s="59">
        <f>IF(D29="","",D29-TODAY())</f>
        <v/>
      </c>
      <c r="G29" s="55">
        <f>IF(D29="","",IF(D29&lt;TODAY(),"Vencido",IF(D29-TODAY()&lt;=30,"Vence em até 30 dias","Em dia")))</f>
        <v/>
      </c>
      <c r="H29" s="50" t="n"/>
    </row>
    <row r="30">
      <c r="B30" s="50" t="n"/>
      <c r="C30" s="50" t="n"/>
      <c r="D30" s="49" t="n"/>
      <c r="E30" s="51" t="n"/>
      <c r="F30" s="59">
        <f>IF(D30="","",D30-TODAY())</f>
        <v/>
      </c>
      <c r="G30" s="55">
        <f>IF(D30="","",IF(D30&lt;TODAY(),"Vencido",IF(D30-TODAY()&lt;=30,"Vence em até 30 dias","Em dia")))</f>
        <v/>
      </c>
      <c r="H30" s="50" t="n"/>
    </row>
    <row r="31">
      <c r="B31" s="50" t="n"/>
      <c r="C31" s="50" t="n"/>
      <c r="D31" s="49" t="n"/>
      <c r="E31" s="51" t="n"/>
      <c r="F31" s="59">
        <f>IF(D31="","",D31-TODAY())</f>
        <v/>
      </c>
      <c r="G31" s="55">
        <f>IF(D31="","",IF(D31&lt;TODAY(),"Vencido",IF(D31-TODAY()&lt;=30,"Vence em até 30 dias","Em dia")))</f>
        <v/>
      </c>
      <c r="H31" s="50" t="n"/>
    </row>
    <row r="32">
      <c r="B32" s="50" t="n"/>
      <c r="C32" s="50" t="n"/>
      <c r="D32" s="49" t="n"/>
      <c r="E32" s="51" t="n"/>
      <c r="F32" s="59">
        <f>IF(D32="","",D32-TODAY())</f>
        <v/>
      </c>
      <c r="G32" s="55">
        <f>IF(D32="","",IF(D32&lt;TODAY(),"Vencido",IF(D32-TODAY()&lt;=30,"Vence em até 30 dias","Em dia")))</f>
        <v/>
      </c>
      <c r="H32" s="50" t="n"/>
    </row>
    <row r="33">
      <c r="B33" s="50" t="n"/>
      <c r="C33" s="50" t="n"/>
      <c r="D33" s="49" t="n"/>
      <c r="E33" s="51" t="n"/>
      <c r="F33" s="59">
        <f>IF(D33="","",D33-TODAY())</f>
        <v/>
      </c>
      <c r="G33" s="55">
        <f>IF(D33="","",IF(D33&lt;TODAY(),"Vencido",IF(D33-TODAY()&lt;=30,"Vence em até 30 dias","Em dia")))</f>
        <v/>
      </c>
      <c r="H33" s="50" t="n"/>
    </row>
    <row r="34">
      <c r="B34" s="50" t="n"/>
      <c r="C34" s="50" t="n"/>
      <c r="D34" s="49" t="n"/>
      <c r="E34" s="51" t="n"/>
      <c r="F34" s="59">
        <f>IF(D34="","",D34-TODAY())</f>
        <v/>
      </c>
      <c r="G34" s="55">
        <f>IF(D34="","",IF(D34&lt;TODAY(),"Vencido",IF(D34-TODAY()&lt;=30,"Vence em até 30 dias","Em dia")))</f>
        <v/>
      </c>
      <c r="H34" s="50" t="n"/>
    </row>
    <row r="35">
      <c r="B35" s="50" t="n"/>
      <c r="C35" s="50" t="n"/>
      <c r="D35" s="49" t="n"/>
      <c r="E35" s="51" t="n"/>
      <c r="F35" s="59">
        <f>IF(D35="","",D35-TODAY())</f>
        <v/>
      </c>
      <c r="G35" s="55">
        <f>IF(D35="","",IF(D35&lt;TODAY(),"Vencido",IF(D35-TODAY()&lt;=30,"Vence em até 30 dias","Em dia")))</f>
        <v/>
      </c>
      <c r="H35" s="50" t="n"/>
    </row>
    <row r="36">
      <c r="B36" s="50" t="n"/>
      <c r="C36" s="50" t="n"/>
      <c r="D36" s="49" t="n"/>
      <c r="E36" s="51" t="n"/>
      <c r="F36" s="59">
        <f>IF(D36="","",D36-TODAY())</f>
        <v/>
      </c>
      <c r="G36" s="55">
        <f>IF(D36="","",IF(D36&lt;TODAY(),"Vencido",IF(D36-TODAY()&lt;=30,"Vence em até 30 dias","Em dia")))</f>
        <v/>
      </c>
      <c r="H36" s="50" t="n"/>
    </row>
    <row r="37">
      <c r="B37" s="50" t="n"/>
      <c r="C37" s="50" t="n"/>
      <c r="D37" s="49" t="n"/>
      <c r="E37" s="51" t="n"/>
      <c r="F37" s="59">
        <f>IF(D37="","",D37-TODAY())</f>
        <v/>
      </c>
      <c r="G37" s="55">
        <f>IF(D37="","",IF(D37&lt;TODAY(),"Vencido",IF(D37-TODAY()&lt;=30,"Vence em até 30 dias","Em dia")))</f>
        <v/>
      </c>
      <c r="H37" s="50" t="n"/>
    </row>
    <row r="38">
      <c r="B38" s="50" t="n"/>
      <c r="C38" s="50" t="n"/>
      <c r="D38" s="49" t="n"/>
      <c r="E38" s="51" t="n"/>
      <c r="F38" s="59">
        <f>IF(D38="","",D38-TODAY())</f>
        <v/>
      </c>
      <c r="G38" s="55">
        <f>IF(D38="","",IF(D38&lt;TODAY(),"Vencido",IF(D38-TODAY()&lt;=30,"Vence em até 30 dias","Em dia")))</f>
        <v/>
      </c>
      <c r="H38" s="50" t="n"/>
    </row>
    <row r="39">
      <c r="B39" s="50" t="n"/>
      <c r="C39" s="50" t="n"/>
      <c r="D39" s="49" t="n"/>
      <c r="E39" s="51" t="n"/>
      <c r="F39" s="59">
        <f>IF(D39="","",D39-TODAY())</f>
        <v/>
      </c>
      <c r="G39" s="55">
        <f>IF(D39="","",IF(D39&lt;TODAY(),"Vencido",IF(D39-TODAY()&lt;=30,"Vence em até 30 dias","Em dia")))</f>
        <v/>
      </c>
      <c r="H39" s="50" t="n"/>
    </row>
    <row r="40">
      <c r="B40" s="50" t="n"/>
      <c r="C40" s="50" t="n"/>
      <c r="D40" s="49" t="n"/>
      <c r="E40" s="51" t="n"/>
      <c r="F40" s="59">
        <f>IF(D40="","",D40-TODAY())</f>
        <v/>
      </c>
      <c r="G40" s="55">
        <f>IF(D40="","",IF(D40&lt;TODAY(),"Vencido",IF(D40-TODAY()&lt;=30,"Vence em até 30 dias","Em dia")))</f>
        <v/>
      </c>
      <c r="H40" s="50" t="n"/>
    </row>
    <row r="41">
      <c r="B41" s="50" t="n"/>
      <c r="C41" s="50" t="n"/>
      <c r="D41" s="49" t="n"/>
      <c r="E41" s="51" t="n"/>
      <c r="F41" s="59">
        <f>IF(D41="","",D41-TODAY())</f>
        <v/>
      </c>
      <c r="G41" s="55">
        <f>IF(D41="","",IF(D41&lt;TODAY(),"Vencido",IF(D41-TODAY()&lt;=30,"Vence em até 30 dias","Em dia")))</f>
        <v/>
      </c>
      <c r="H41" s="50" t="n"/>
    </row>
    <row r="42">
      <c r="B42" s="50" t="n"/>
      <c r="C42" s="50" t="n"/>
      <c r="D42" s="49" t="n"/>
      <c r="E42" s="51" t="n"/>
      <c r="F42" s="59">
        <f>IF(D42="","",D42-TODAY())</f>
        <v/>
      </c>
      <c r="G42" s="55">
        <f>IF(D42="","",IF(D42&lt;TODAY(),"Vencido",IF(D42-TODAY()&lt;=30,"Vence em até 30 dias","Em dia")))</f>
        <v/>
      </c>
      <c r="H42" s="50" t="n"/>
    </row>
    <row r="43">
      <c r="B43" s="50" t="n"/>
      <c r="C43" s="50" t="n"/>
      <c r="D43" s="49" t="n"/>
      <c r="E43" s="51" t="n"/>
      <c r="F43" s="59">
        <f>IF(D43="","",D43-TODAY())</f>
        <v/>
      </c>
      <c r="G43" s="55">
        <f>IF(D43="","",IF(D43&lt;TODAY(),"Vencido",IF(D43-TODAY()&lt;=30,"Vence em até 30 dias","Em dia")))</f>
        <v/>
      </c>
      <c r="H43" s="50" t="n"/>
    </row>
    <row r="44">
      <c r="B44" s="50" t="n"/>
      <c r="C44" s="50" t="n"/>
      <c r="D44" s="49" t="n"/>
      <c r="E44" s="51" t="n"/>
      <c r="F44" s="59">
        <f>IF(D44="","",D44-TODAY())</f>
        <v/>
      </c>
      <c r="G44" s="55">
        <f>IF(D44="","",IF(D44&lt;TODAY(),"Vencido",IF(D44-TODAY()&lt;=30,"Vence em até 30 dias","Em dia")))</f>
        <v/>
      </c>
      <c r="H44" s="50" t="n"/>
    </row>
    <row r="45">
      <c r="B45" s="50" t="n"/>
      <c r="C45" s="50" t="n"/>
      <c r="D45" s="49" t="n"/>
      <c r="E45" s="51" t="n"/>
      <c r="F45" s="59">
        <f>IF(D45="","",D45-TODAY())</f>
        <v/>
      </c>
      <c r="G45" s="55">
        <f>IF(D45="","",IF(D45&lt;TODAY(),"Vencido",IF(D45-TODAY()&lt;=30,"Vence em até 30 dias","Em dia")))</f>
        <v/>
      </c>
      <c r="H45" s="50" t="n"/>
    </row>
    <row r="46">
      <c r="B46" s="50" t="n"/>
      <c r="C46" s="50" t="n"/>
      <c r="D46" s="49" t="n"/>
      <c r="E46" s="51" t="n"/>
      <c r="F46" s="59">
        <f>IF(D46="","",D46-TODAY())</f>
        <v/>
      </c>
      <c r="G46" s="55">
        <f>IF(D46="","",IF(D46&lt;TODAY(),"Vencido",IF(D46-TODAY()&lt;=30,"Vence em até 30 dias","Em dia")))</f>
        <v/>
      </c>
      <c r="H46" s="50" t="n"/>
    </row>
    <row r="47">
      <c r="B47" s="50" t="n"/>
      <c r="C47" s="50" t="n"/>
      <c r="D47" s="49" t="n"/>
      <c r="E47" s="51" t="n"/>
      <c r="F47" s="59">
        <f>IF(D47="","",D47-TODAY())</f>
        <v/>
      </c>
      <c r="G47" s="55">
        <f>IF(D47="","",IF(D47&lt;TODAY(),"Vencido",IF(D47-TODAY()&lt;=30,"Vence em até 30 dias","Em dia")))</f>
        <v/>
      </c>
      <c r="H47" s="50" t="n"/>
    </row>
    <row r="48">
      <c r="B48" s="50" t="n"/>
      <c r="C48" s="50" t="n"/>
      <c r="D48" s="49" t="n"/>
      <c r="E48" s="51" t="n"/>
      <c r="F48" s="59">
        <f>IF(D48="","",D48-TODAY())</f>
        <v/>
      </c>
      <c r="G48" s="55">
        <f>IF(D48="","",IF(D48&lt;TODAY(),"Vencido",IF(D48-TODAY()&lt;=30,"Vence em até 30 dias","Em dia")))</f>
        <v/>
      </c>
      <c r="H48" s="50" t="n"/>
    </row>
    <row r="49">
      <c r="B49" s="50" t="n"/>
      <c r="C49" s="50" t="n"/>
      <c r="D49" s="49" t="n"/>
      <c r="E49" s="51" t="n"/>
      <c r="F49" s="59">
        <f>IF(D49="","",D49-TODAY())</f>
        <v/>
      </c>
      <c r="G49" s="55">
        <f>IF(D49="","",IF(D49&lt;TODAY(),"Vencido",IF(D49-TODAY()&lt;=30,"Vence em até 30 dias","Em dia")))</f>
        <v/>
      </c>
      <c r="H49" s="50" t="n"/>
    </row>
    <row r="50">
      <c r="B50" s="50" t="n"/>
      <c r="C50" s="50" t="n"/>
      <c r="D50" s="49" t="n"/>
      <c r="E50" s="51" t="n"/>
      <c r="F50" s="59">
        <f>IF(D50="","",D50-TODAY())</f>
        <v/>
      </c>
      <c r="G50" s="55">
        <f>IF(D50="","",IF(D50&lt;TODAY(),"Vencido",IF(D50-TODAY()&lt;=30,"Vence em até 30 dias","Em dia")))</f>
        <v/>
      </c>
      <c r="H50" s="50" t="n"/>
    </row>
    <row r="51">
      <c r="B51" s="50" t="n"/>
      <c r="C51" s="50" t="n"/>
      <c r="D51" s="49" t="n"/>
      <c r="E51" s="51" t="n"/>
      <c r="F51" s="59">
        <f>IF(D51="","",D51-TODAY())</f>
        <v/>
      </c>
      <c r="G51" s="55">
        <f>IF(D51="","",IF(D51&lt;TODAY(),"Vencido",IF(D51-TODAY()&lt;=30,"Vence em até 30 dias","Em dia")))</f>
        <v/>
      </c>
      <c r="H51" s="50" t="n"/>
    </row>
    <row r="52">
      <c r="B52" s="50" t="n"/>
      <c r="C52" s="50" t="n"/>
      <c r="D52" s="49" t="n"/>
      <c r="E52" s="51" t="n"/>
      <c r="F52" s="59">
        <f>IF(D52="","",D52-TODAY())</f>
        <v/>
      </c>
      <c r="G52" s="55">
        <f>IF(D52="","",IF(D52&lt;TODAY(),"Vencido",IF(D52-TODAY()&lt;=30,"Vence em até 30 dias","Em dia")))</f>
        <v/>
      </c>
      <c r="H52" s="50" t="n"/>
    </row>
    <row r="53">
      <c r="B53" s="50" t="n"/>
      <c r="C53" s="50" t="n"/>
      <c r="D53" s="49" t="n"/>
      <c r="E53" s="51" t="n"/>
      <c r="F53" s="59">
        <f>IF(D53="","",D53-TODAY())</f>
        <v/>
      </c>
      <c r="G53" s="55">
        <f>IF(D53="","",IF(D53&lt;TODAY(),"Vencido",IF(D53-TODAY()&lt;=30,"Vence em até 30 dias","Em dia")))</f>
        <v/>
      </c>
      <c r="H53" s="50" t="n"/>
    </row>
    <row r="54">
      <c r="B54" s="50" t="n"/>
      <c r="C54" s="50" t="n"/>
      <c r="D54" s="49" t="n"/>
      <c r="E54" s="51" t="n"/>
      <c r="F54" s="59">
        <f>IF(D54="","",D54-TODAY())</f>
        <v/>
      </c>
      <c r="G54" s="55">
        <f>IF(D54="","",IF(D54&lt;TODAY(),"Vencido",IF(D54-TODAY()&lt;=30,"Vence em até 30 dias","Em dia")))</f>
        <v/>
      </c>
      <c r="H54" s="50" t="n"/>
    </row>
    <row r="55">
      <c r="B55" s="50" t="n"/>
      <c r="C55" s="50" t="n"/>
      <c r="D55" s="49" t="n"/>
      <c r="E55" s="51" t="n"/>
      <c r="F55" s="59">
        <f>IF(D55="","",D55-TODAY())</f>
        <v/>
      </c>
      <c r="G55" s="55">
        <f>IF(D55="","",IF(D55&lt;TODAY(),"Vencido",IF(D55-TODAY()&lt;=30,"Vence em até 30 dias","Em dia")))</f>
        <v/>
      </c>
      <c r="H55" s="50" t="n"/>
    </row>
    <row r="56">
      <c r="B56" s="50" t="n"/>
      <c r="C56" s="50" t="n"/>
      <c r="D56" s="49" t="n"/>
      <c r="E56" s="51" t="n"/>
      <c r="F56" s="59">
        <f>IF(D56="","",D56-TODAY())</f>
        <v/>
      </c>
      <c r="G56" s="55">
        <f>IF(D56="","",IF(D56&lt;TODAY(),"Vencido",IF(D56-TODAY()&lt;=30,"Vence em até 30 dias","Em dia")))</f>
        <v/>
      </c>
      <c r="H56" s="50" t="n"/>
    </row>
    <row r="57">
      <c r="B57" s="50" t="n"/>
      <c r="C57" s="50" t="n"/>
      <c r="D57" s="49" t="n"/>
      <c r="E57" s="51" t="n"/>
      <c r="F57" s="59">
        <f>IF(D57="","",D57-TODAY())</f>
        <v/>
      </c>
      <c r="G57" s="55">
        <f>IF(D57="","",IF(D57&lt;TODAY(),"Vencido",IF(D57-TODAY()&lt;=30,"Vence em até 30 dias","Em dia")))</f>
        <v/>
      </c>
      <c r="H57" s="50" t="n"/>
    </row>
    <row r="58">
      <c r="B58" s="50" t="n"/>
      <c r="C58" s="50" t="n"/>
      <c r="D58" s="49" t="n"/>
      <c r="E58" s="51" t="n"/>
      <c r="F58" s="59">
        <f>IF(D58="","",D58-TODAY())</f>
        <v/>
      </c>
      <c r="G58" s="55">
        <f>IF(D58="","",IF(D58&lt;TODAY(),"Vencido",IF(D58-TODAY()&lt;=30,"Vence em até 30 dias","Em dia")))</f>
        <v/>
      </c>
      <c r="H58" s="50" t="n"/>
    </row>
    <row r="59">
      <c r="B59" s="50" t="n"/>
      <c r="C59" s="50" t="n"/>
      <c r="D59" s="49" t="n"/>
      <c r="E59" s="51" t="n"/>
      <c r="F59" s="59">
        <f>IF(D59="","",D59-TODAY())</f>
        <v/>
      </c>
      <c r="G59" s="55">
        <f>IF(D59="","",IF(D59&lt;TODAY(),"Vencido",IF(D59-TODAY()&lt;=30,"Vence em até 30 dias","Em dia")))</f>
        <v/>
      </c>
      <c r="H59" s="50" t="n"/>
    </row>
    <row r="60">
      <c r="B60" s="50" t="n"/>
      <c r="C60" s="50" t="n"/>
      <c r="D60" s="49" t="n"/>
      <c r="E60" s="51" t="n"/>
      <c r="F60" s="59">
        <f>IF(D60="","",D60-TODAY())</f>
        <v/>
      </c>
      <c r="G60" s="55">
        <f>IF(D60="","",IF(D60&lt;TODAY(),"Vencido",IF(D60-TODAY()&lt;=30,"Vence em até 30 dias","Em dia")))</f>
        <v/>
      </c>
      <c r="H60" s="50" t="n"/>
    </row>
    <row r="61">
      <c r="B61" s="50" t="n"/>
      <c r="C61" s="50" t="n"/>
      <c r="D61" s="49" t="n"/>
      <c r="E61" s="51" t="n"/>
      <c r="F61" s="59">
        <f>IF(D61="","",D61-TODAY())</f>
        <v/>
      </c>
      <c r="G61" s="55">
        <f>IF(D61="","",IF(D61&lt;TODAY(),"Vencido",IF(D61-TODAY()&lt;=30,"Vence em até 30 dias","Em dia")))</f>
        <v/>
      </c>
      <c r="H61" s="50" t="n"/>
    </row>
    <row r="62">
      <c r="B62" s="50" t="n"/>
      <c r="C62" s="50" t="n"/>
      <c r="D62" s="49" t="n"/>
      <c r="E62" s="51" t="n"/>
      <c r="F62" s="59">
        <f>IF(D62="","",D62-TODAY())</f>
        <v/>
      </c>
      <c r="G62" s="55">
        <f>IF(D62="","",IF(D62&lt;TODAY(),"Vencido",IF(D62-TODAY()&lt;=30,"Vence em até 30 dias","Em dia")))</f>
        <v/>
      </c>
      <c r="H62" s="50" t="n"/>
    </row>
    <row r="63">
      <c r="B63" s="50" t="n"/>
      <c r="C63" s="50" t="n"/>
      <c r="D63" s="49" t="n"/>
      <c r="E63" s="51" t="n"/>
      <c r="F63" s="59">
        <f>IF(D63="","",D63-TODAY())</f>
        <v/>
      </c>
      <c r="G63" s="55">
        <f>IF(D63="","",IF(D63&lt;TODAY(),"Vencido",IF(D63-TODAY()&lt;=30,"Vence em até 30 dias","Em dia")))</f>
        <v/>
      </c>
      <c r="H63" s="50" t="n"/>
    </row>
    <row r="64">
      <c r="B64" s="50" t="n"/>
      <c r="C64" s="50" t="n"/>
      <c r="D64" s="49" t="n"/>
      <c r="E64" s="51" t="n"/>
      <c r="F64" s="59">
        <f>IF(D64="","",D64-TODAY())</f>
        <v/>
      </c>
      <c r="G64" s="55">
        <f>IF(D64="","",IF(D64&lt;TODAY(),"Vencido",IF(D64-TODAY()&lt;=30,"Vence em até 30 dias","Em dia")))</f>
        <v/>
      </c>
      <c r="H64" s="50" t="n"/>
    </row>
    <row r="65">
      <c r="B65" s="50" t="n"/>
      <c r="C65" s="50" t="n"/>
      <c r="D65" s="49" t="n"/>
      <c r="E65" s="51" t="n"/>
      <c r="F65" s="59">
        <f>IF(D65="","",D65-TODAY())</f>
        <v/>
      </c>
      <c r="G65" s="55">
        <f>IF(D65="","",IF(D65&lt;TODAY(),"Vencido",IF(D65-TODAY()&lt;=30,"Vence em até 30 dias","Em dia")))</f>
        <v/>
      </c>
      <c r="H65" s="50" t="n"/>
    </row>
    <row r="66">
      <c r="B66" s="50" t="n"/>
      <c r="C66" s="50" t="n"/>
      <c r="D66" s="49" t="n"/>
      <c r="E66" s="51" t="n"/>
      <c r="F66" s="59">
        <f>IF(D66="","",D66-TODAY())</f>
        <v/>
      </c>
      <c r="G66" s="55">
        <f>IF(D66="","",IF(D66&lt;TODAY(),"Vencido",IF(D66-TODAY()&lt;=30,"Vence em até 30 dias","Em dia")))</f>
        <v/>
      </c>
      <c r="H66" s="50" t="n"/>
    </row>
    <row r="67">
      <c r="B67" s="50" t="n"/>
      <c r="C67" s="50" t="n"/>
      <c r="D67" s="49" t="n"/>
      <c r="E67" s="51" t="n"/>
      <c r="F67" s="59">
        <f>IF(D67="","",D67-TODAY())</f>
        <v/>
      </c>
      <c r="G67" s="55">
        <f>IF(D67="","",IF(D67&lt;TODAY(),"Vencido",IF(D67-TODAY()&lt;=30,"Vence em até 30 dias","Em dia")))</f>
        <v/>
      </c>
      <c r="H67" s="50" t="n"/>
    </row>
    <row r="68">
      <c r="B68" s="50" t="n"/>
      <c r="C68" s="50" t="n"/>
      <c r="D68" s="49" t="n"/>
      <c r="E68" s="51" t="n"/>
      <c r="F68" s="59">
        <f>IF(D68="","",D68-TODAY())</f>
        <v/>
      </c>
      <c r="G68" s="55">
        <f>IF(D68="","",IF(D68&lt;TODAY(),"Vencido",IF(D68-TODAY()&lt;=30,"Vence em até 30 dias","Em dia")))</f>
        <v/>
      </c>
      <c r="H68" s="50" t="n"/>
    </row>
    <row r="69">
      <c r="B69" s="50" t="n"/>
      <c r="C69" s="50" t="n"/>
      <c r="D69" s="49" t="n"/>
      <c r="E69" s="51" t="n"/>
      <c r="F69" s="59">
        <f>IF(D69="","",D69-TODAY())</f>
        <v/>
      </c>
      <c r="G69" s="55">
        <f>IF(D69="","",IF(D69&lt;TODAY(),"Vencido",IF(D69-TODAY()&lt;=30,"Vence em até 30 dias","Em dia")))</f>
        <v/>
      </c>
      <c r="H69" s="50" t="n"/>
    </row>
    <row r="70">
      <c r="B70" s="50" t="n"/>
      <c r="C70" s="50" t="n"/>
      <c r="D70" s="49" t="n"/>
      <c r="E70" s="51" t="n"/>
      <c r="F70" s="59">
        <f>IF(D70="","",D70-TODAY())</f>
        <v/>
      </c>
      <c r="G70" s="55">
        <f>IF(D70="","",IF(D70&lt;TODAY(),"Vencido",IF(D70-TODAY()&lt;=30,"Vence em até 30 dias","Em dia")))</f>
        <v/>
      </c>
      <c r="H70" s="50" t="n"/>
    </row>
    <row r="71">
      <c r="B71" s="50" t="n"/>
      <c r="C71" s="50" t="n"/>
      <c r="D71" s="49" t="n"/>
      <c r="E71" s="51" t="n"/>
      <c r="F71" s="59">
        <f>IF(D71="","",D71-TODAY())</f>
        <v/>
      </c>
      <c r="G71" s="55">
        <f>IF(D71="","",IF(D71&lt;TODAY(),"Vencido",IF(D71-TODAY()&lt;=30,"Vence em até 30 dias","Em dia")))</f>
        <v/>
      </c>
      <c r="H71" s="50" t="n"/>
    </row>
    <row r="72">
      <c r="B72" s="50" t="n"/>
      <c r="C72" s="50" t="n"/>
      <c r="D72" s="49" t="n"/>
      <c r="E72" s="51" t="n"/>
      <c r="F72" s="59">
        <f>IF(D72="","",D72-TODAY())</f>
        <v/>
      </c>
      <c r="G72" s="55">
        <f>IF(D72="","",IF(D72&lt;TODAY(),"Vencido",IF(D72-TODAY()&lt;=30,"Vence em até 30 dias","Em dia")))</f>
        <v/>
      </c>
      <c r="H72" s="50" t="n"/>
    </row>
    <row r="73">
      <c r="B73" s="50" t="n"/>
      <c r="C73" s="50" t="n"/>
      <c r="D73" s="49" t="n"/>
      <c r="E73" s="51" t="n"/>
      <c r="F73" s="59">
        <f>IF(D73="","",D73-TODAY())</f>
        <v/>
      </c>
      <c r="G73" s="55">
        <f>IF(D73="","",IF(D73&lt;TODAY(),"Vencido",IF(D73-TODAY()&lt;=30,"Vence em até 30 dias","Em dia")))</f>
        <v/>
      </c>
      <c r="H73" s="50" t="n"/>
    </row>
    <row r="74">
      <c r="B74" s="50" t="n"/>
      <c r="C74" s="50" t="n"/>
      <c r="D74" s="49" t="n"/>
      <c r="E74" s="51" t="n"/>
      <c r="F74" s="59">
        <f>IF(D74="","",D74-TODAY())</f>
        <v/>
      </c>
      <c r="G74" s="55">
        <f>IF(D74="","",IF(D74&lt;TODAY(),"Vencido",IF(D74-TODAY()&lt;=30,"Vence em até 30 dias","Em dia")))</f>
        <v/>
      </c>
      <c r="H74" s="50" t="n"/>
    </row>
    <row r="75">
      <c r="B75" s="50" t="n"/>
      <c r="C75" s="50" t="n"/>
      <c r="D75" s="49" t="n"/>
      <c r="E75" s="51" t="n"/>
      <c r="F75" s="59">
        <f>IF(D75="","",D75-TODAY())</f>
        <v/>
      </c>
      <c r="G75" s="55">
        <f>IF(D75="","",IF(D75&lt;TODAY(),"Vencido",IF(D75-TODAY()&lt;=30,"Vence em até 30 dias","Em dia")))</f>
        <v/>
      </c>
      <c r="H75" s="50" t="n"/>
    </row>
    <row r="76">
      <c r="B76" s="50" t="n"/>
      <c r="C76" s="50" t="n"/>
      <c r="D76" s="49" t="n"/>
      <c r="E76" s="51" t="n"/>
      <c r="F76" s="59">
        <f>IF(D76="","",D76-TODAY())</f>
        <v/>
      </c>
      <c r="G76" s="55">
        <f>IF(D76="","",IF(D76&lt;TODAY(),"Vencido",IF(D76-TODAY()&lt;=30,"Vence em até 30 dias","Em dia")))</f>
        <v/>
      </c>
      <c r="H76" s="50" t="n"/>
    </row>
    <row r="77">
      <c r="B77" s="50" t="n"/>
      <c r="C77" s="50" t="n"/>
      <c r="D77" s="49" t="n"/>
      <c r="E77" s="51" t="n"/>
      <c r="F77" s="59">
        <f>IF(D77="","",D77-TODAY())</f>
        <v/>
      </c>
      <c r="G77" s="55">
        <f>IF(D77="","",IF(D77&lt;TODAY(),"Vencido",IF(D77-TODAY()&lt;=30,"Vence em até 30 dias","Em dia")))</f>
        <v/>
      </c>
      <c r="H77" s="50" t="n"/>
    </row>
    <row r="78">
      <c r="B78" s="50" t="n"/>
      <c r="C78" s="50" t="n"/>
      <c r="D78" s="49" t="n"/>
      <c r="E78" s="51" t="n"/>
      <c r="F78" s="59">
        <f>IF(D78="","",D78-TODAY())</f>
        <v/>
      </c>
      <c r="G78" s="55">
        <f>IF(D78="","",IF(D78&lt;TODAY(),"Vencido",IF(D78-TODAY()&lt;=30,"Vence em até 30 dias","Em dia")))</f>
        <v/>
      </c>
      <c r="H78" s="50" t="n"/>
    </row>
    <row r="79">
      <c r="B79" s="50" t="n"/>
      <c r="C79" s="50" t="n"/>
      <c r="D79" s="49" t="n"/>
      <c r="E79" s="51" t="n"/>
      <c r="F79" s="59">
        <f>IF(D79="","",D79-TODAY())</f>
        <v/>
      </c>
      <c r="G79" s="55">
        <f>IF(D79="","",IF(D79&lt;TODAY(),"Vencido",IF(D79-TODAY()&lt;=30,"Vence em até 30 dias","Em dia")))</f>
        <v/>
      </c>
      <c r="H79" s="50" t="n"/>
    </row>
    <row r="80">
      <c r="B80" s="50" t="n"/>
      <c r="C80" s="50" t="n"/>
      <c r="D80" s="49" t="n"/>
      <c r="E80" s="51" t="n"/>
      <c r="F80" s="59">
        <f>IF(D80="","",D80-TODAY())</f>
        <v/>
      </c>
      <c r="G80" s="55">
        <f>IF(D80="","",IF(D80&lt;TODAY(),"Vencido",IF(D80-TODAY()&lt;=30,"Vence em até 30 dias","Em dia")))</f>
        <v/>
      </c>
      <c r="H80" s="50" t="n"/>
    </row>
    <row r="81">
      <c r="B81" s="50" t="n"/>
      <c r="C81" s="50" t="n"/>
      <c r="D81" s="49" t="n"/>
      <c r="E81" s="51" t="n"/>
      <c r="F81" s="59">
        <f>IF(D81="","",D81-TODAY())</f>
        <v/>
      </c>
      <c r="G81" s="55">
        <f>IF(D81="","",IF(D81&lt;TODAY(),"Vencido",IF(D81-TODAY()&lt;=30,"Vence em até 30 dias","Em dia")))</f>
        <v/>
      </c>
      <c r="H81" s="50" t="n"/>
    </row>
    <row r="82">
      <c r="B82" s="50" t="n"/>
      <c r="C82" s="50" t="n"/>
      <c r="D82" s="49" t="n"/>
      <c r="E82" s="51" t="n"/>
      <c r="F82" s="59">
        <f>IF(D82="","",D82-TODAY())</f>
        <v/>
      </c>
      <c r="G82" s="55">
        <f>IF(D82="","",IF(D82&lt;TODAY(),"Vencido",IF(D82-TODAY()&lt;=30,"Vence em até 30 dias","Em dia")))</f>
        <v/>
      </c>
      <c r="H82" s="50" t="n"/>
    </row>
    <row r="83">
      <c r="B83" s="50" t="n"/>
      <c r="C83" s="50" t="n"/>
      <c r="D83" s="49" t="n"/>
      <c r="E83" s="51" t="n"/>
      <c r="F83" s="59">
        <f>IF(D83="","",D83-TODAY())</f>
        <v/>
      </c>
      <c r="G83" s="55">
        <f>IF(D83="","",IF(D83&lt;TODAY(),"Vencido",IF(D83-TODAY()&lt;=30,"Vence em até 30 dias","Em dia")))</f>
        <v/>
      </c>
      <c r="H83" s="50" t="n"/>
    </row>
    <row r="84">
      <c r="B84" s="50" t="n"/>
      <c r="C84" s="50" t="n"/>
      <c r="D84" s="49" t="n"/>
      <c r="E84" s="51" t="n"/>
      <c r="F84" s="59">
        <f>IF(D84="","",D84-TODAY())</f>
        <v/>
      </c>
      <c r="G84" s="55">
        <f>IF(D84="","",IF(D84&lt;TODAY(),"Vencido",IF(D84-TODAY()&lt;=30,"Vence em até 30 dias","Em dia")))</f>
        <v/>
      </c>
      <c r="H84" s="50" t="n"/>
    </row>
    <row r="85">
      <c r="B85" s="50" t="n"/>
      <c r="C85" s="50" t="n"/>
      <c r="D85" s="49" t="n"/>
      <c r="E85" s="51" t="n"/>
      <c r="F85" s="59">
        <f>IF(D85="","",D85-TODAY())</f>
        <v/>
      </c>
      <c r="G85" s="55">
        <f>IF(D85="","",IF(D85&lt;TODAY(),"Vencido",IF(D85-TODAY()&lt;=30,"Vence em até 30 dias","Em dia")))</f>
        <v/>
      </c>
      <c r="H85" s="50" t="n"/>
    </row>
    <row r="86">
      <c r="B86" s="50" t="n"/>
      <c r="C86" s="50" t="n"/>
      <c r="D86" s="49" t="n"/>
      <c r="E86" s="51" t="n"/>
      <c r="F86" s="59">
        <f>IF(D86="","",D86-TODAY())</f>
        <v/>
      </c>
      <c r="G86" s="55">
        <f>IF(D86="","",IF(D86&lt;TODAY(),"Vencido",IF(D86-TODAY()&lt;=30,"Vence em até 30 dias","Em dia")))</f>
        <v/>
      </c>
      <c r="H86" s="50" t="n"/>
    </row>
    <row r="87">
      <c r="B87" s="50" t="n"/>
      <c r="C87" s="50" t="n"/>
      <c r="D87" s="49" t="n"/>
      <c r="E87" s="51" t="n"/>
      <c r="F87" s="59">
        <f>IF(D87="","",D87-TODAY())</f>
        <v/>
      </c>
      <c r="G87" s="55">
        <f>IF(D87="","",IF(D87&lt;TODAY(),"Vencido",IF(D87-TODAY()&lt;=30,"Vence em até 30 dias","Em dia")))</f>
        <v/>
      </c>
      <c r="H87" s="50" t="n"/>
    </row>
    <row r="88">
      <c r="B88" s="50" t="n"/>
      <c r="C88" s="50" t="n"/>
      <c r="D88" s="49" t="n"/>
      <c r="E88" s="51" t="n"/>
      <c r="F88" s="59">
        <f>IF(D88="","",D88-TODAY())</f>
        <v/>
      </c>
      <c r="G88" s="55">
        <f>IF(D88="","",IF(D88&lt;TODAY(),"Vencido",IF(D88-TODAY()&lt;=30,"Vence em até 30 dias","Em dia")))</f>
        <v/>
      </c>
      <c r="H88" s="50" t="n"/>
    </row>
    <row r="89">
      <c r="B89" s="50" t="n"/>
      <c r="C89" s="50" t="n"/>
      <c r="D89" s="49" t="n"/>
      <c r="E89" s="51" t="n"/>
      <c r="F89" s="59">
        <f>IF(D89="","",D89-TODAY())</f>
        <v/>
      </c>
      <c r="G89" s="55">
        <f>IF(D89="","",IF(D89&lt;TODAY(),"Vencido",IF(D89-TODAY()&lt;=30,"Vence em até 30 dias","Em dia")))</f>
        <v/>
      </c>
      <c r="H89" s="50" t="n"/>
    </row>
    <row r="90">
      <c r="B90" s="50" t="n"/>
      <c r="C90" s="50" t="n"/>
      <c r="D90" s="49" t="n"/>
      <c r="E90" s="51" t="n"/>
      <c r="F90" s="59">
        <f>IF(D90="","",D90-TODAY())</f>
        <v/>
      </c>
      <c r="G90" s="55">
        <f>IF(D90="","",IF(D90&lt;TODAY(),"Vencido",IF(D90-TODAY()&lt;=30,"Vence em até 30 dias","Em dia")))</f>
        <v/>
      </c>
      <c r="H90" s="50" t="n"/>
    </row>
    <row r="91">
      <c r="B91" s="50" t="n"/>
      <c r="C91" s="50" t="n"/>
      <c r="D91" s="49" t="n"/>
      <c r="E91" s="51" t="n"/>
      <c r="F91" s="59">
        <f>IF(D91="","",D91-TODAY())</f>
        <v/>
      </c>
      <c r="G91" s="55">
        <f>IF(D91="","",IF(D91&lt;TODAY(),"Vencido",IF(D91-TODAY()&lt;=30,"Vence em até 30 dias","Em dia")))</f>
        <v/>
      </c>
      <c r="H91" s="50" t="n"/>
    </row>
    <row r="92">
      <c r="B92" s="50" t="n"/>
      <c r="C92" s="50" t="n"/>
      <c r="D92" s="49" t="n"/>
      <c r="E92" s="51" t="n"/>
      <c r="F92" s="59">
        <f>IF(D92="","",D92-TODAY())</f>
        <v/>
      </c>
      <c r="G92" s="55">
        <f>IF(D92="","",IF(D92&lt;TODAY(),"Vencido",IF(D92-TODAY()&lt;=30,"Vence em até 30 dias","Em dia")))</f>
        <v/>
      </c>
      <c r="H92" s="50" t="n"/>
    </row>
    <row r="93">
      <c r="B93" s="50" t="n"/>
      <c r="C93" s="50" t="n"/>
      <c r="D93" s="49" t="n"/>
      <c r="E93" s="51" t="n"/>
      <c r="F93" s="59">
        <f>IF(D93="","",D93-TODAY())</f>
        <v/>
      </c>
      <c r="G93" s="55">
        <f>IF(D93="","",IF(D93&lt;TODAY(),"Vencido",IF(D93-TODAY()&lt;=30,"Vence em até 30 dias","Em dia")))</f>
        <v/>
      </c>
      <c r="H93" s="50" t="n"/>
    </row>
    <row r="94">
      <c r="B94" s="50" t="n"/>
      <c r="C94" s="50" t="n"/>
      <c r="D94" s="49" t="n"/>
      <c r="E94" s="51" t="n"/>
      <c r="F94" s="59">
        <f>IF(D94="","",D94-TODAY())</f>
        <v/>
      </c>
      <c r="G94" s="55">
        <f>IF(D94="","",IF(D94&lt;TODAY(),"Vencido",IF(D94-TODAY()&lt;=30,"Vence em até 30 dias","Em dia")))</f>
        <v/>
      </c>
      <c r="H94" s="50" t="n"/>
    </row>
    <row r="95">
      <c r="B95" s="50" t="n"/>
      <c r="C95" s="50" t="n"/>
      <c r="D95" s="49" t="n"/>
      <c r="E95" s="51" t="n"/>
      <c r="F95" s="59">
        <f>IF(D95="","",D95-TODAY())</f>
        <v/>
      </c>
      <c r="G95" s="55">
        <f>IF(D95="","",IF(D95&lt;TODAY(),"Vencido",IF(D95-TODAY()&lt;=30,"Vence em até 30 dias","Em dia")))</f>
        <v/>
      </c>
      <c r="H95" s="50" t="n"/>
    </row>
    <row r="96">
      <c r="B96" s="50" t="n"/>
      <c r="C96" s="50" t="n"/>
      <c r="D96" s="49" t="n"/>
      <c r="E96" s="51" t="n"/>
      <c r="F96" s="59">
        <f>IF(D96="","",D96-TODAY())</f>
        <v/>
      </c>
      <c r="G96" s="55">
        <f>IF(D96="","",IF(D96&lt;TODAY(),"Vencido",IF(D96-TODAY()&lt;=30,"Vence em até 30 dias","Em dia")))</f>
        <v/>
      </c>
      <c r="H96" s="50" t="n"/>
    </row>
    <row r="97">
      <c r="B97" s="50" t="n"/>
      <c r="C97" s="50" t="n"/>
      <c r="D97" s="49" t="n"/>
      <c r="E97" s="51" t="n"/>
      <c r="F97" s="59">
        <f>IF(D97="","",D97-TODAY())</f>
        <v/>
      </c>
      <c r="G97" s="55">
        <f>IF(D97="","",IF(D97&lt;TODAY(),"Vencido",IF(D97-TODAY()&lt;=30,"Vence em até 30 dias","Em dia")))</f>
        <v/>
      </c>
      <c r="H97" s="50" t="n"/>
    </row>
    <row r="98">
      <c r="B98" s="50" t="n"/>
      <c r="C98" s="50" t="n"/>
      <c r="D98" s="49" t="n"/>
      <c r="E98" s="51" t="n"/>
      <c r="F98" s="59">
        <f>IF(D98="","",D98-TODAY())</f>
        <v/>
      </c>
      <c r="G98" s="55">
        <f>IF(D98="","",IF(D98&lt;TODAY(),"Vencido",IF(D98-TODAY()&lt;=30,"Vence em até 30 dias","Em dia")))</f>
        <v/>
      </c>
      <c r="H98" s="50" t="n"/>
    </row>
    <row r="99">
      <c r="B99" s="50" t="n"/>
      <c r="C99" s="50" t="n"/>
      <c r="D99" s="49" t="n"/>
      <c r="E99" s="51" t="n"/>
      <c r="F99" s="59">
        <f>IF(D99="","",D99-TODAY())</f>
        <v/>
      </c>
      <c r="G99" s="55">
        <f>IF(D99="","",IF(D99&lt;TODAY(),"Vencido",IF(D99-TODAY()&lt;=30,"Vence em até 30 dias","Em dia")))</f>
        <v/>
      </c>
      <c r="H99" s="50" t="n"/>
    </row>
    <row r="100">
      <c r="B100" s="50" t="n"/>
      <c r="C100" s="50" t="n"/>
      <c r="D100" s="49" t="n"/>
      <c r="E100" s="51" t="n"/>
      <c r="F100" s="59">
        <f>IF(D100="","",D100-TODAY())</f>
        <v/>
      </c>
      <c r="G100" s="55">
        <f>IF(D100="","",IF(D100&lt;TODAY(),"Vencido",IF(D100-TODAY()&lt;=30,"Vence em até 30 dias","Em dia")))</f>
        <v/>
      </c>
      <c r="H100" s="50" t="n"/>
    </row>
    <row r="101">
      <c r="B101" s="50" t="n"/>
      <c r="C101" s="50" t="n"/>
      <c r="D101" s="49" t="n"/>
      <c r="E101" s="51" t="n"/>
      <c r="F101" s="59">
        <f>IF(D101="","",D101-TODAY())</f>
        <v/>
      </c>
      <c r="G101" s="55">
        <f>IF(D101="","",IF(D101&lt;TODAY(),"Vencido",IF(D101-TODAY()&lt;=30,"Vence em até 30 dias","Em dia")))</f>
        <v/>
      </c>
      <c r="H101" s="50" t="n"/>
    </row>
    <row r="102">
      <c r="B102" s="50" t="n"/>
      <c r="C102" s="50" t="n"/>
      <c r="D102" s="49" t="n"/>
      <c r="E102" s="51" t="n"/>
      <c r="F102" s="59">
        <f>IF(D102="","",D102-TODAY())</f>
        <v/>
      </c>
      <c r="G102" s="55">
        <f>IF(D102="","",IF(D102&lt;TODAY(),"Vencido",IF(D102-TODAY()&lt;=30,"Vence em até 30 dias","Em dia")))</f>
        <v/>
      </c>
      <c r="H102" s="50" t="n"/>
    </row>
    <row r="103">
      <c r="B103" s="50" t="n"/>
      <c r="C103" s="50" t="n"/>
      <c r="D103" s="49" t="n"/>
      <c r="E103" s="51" t="n"/>
      <c r="F103" s="59">
        <f>IF(D103="","",D103-TODAY())</f>
        <v/>
      </c>
      <c r="G103" s="55">
        <f>IF(D103="","",IF(D103&lt;TODAY(),"Vencido",IF(D103-TODAY()&lt;=30,"Vence em até 30 dias","Em dia")))</f>
        <v/>
      </c>
      <c r="H103" s="50" t="n"/>
    </row>
    <row r="104">
      <c r="B104" s="50" t="n"/>
      <c r="C104" s="50" t="n"/>
      <c r="D104" s="49" t="n"/>
      <c r="E104" s="51" t="n"/>
      <c r="F104" s="59">
        <f>IF(D104="","",D104-TODAY())</f>
        <v/>
      </c>
      <c r="G104" s="55">
        <f>IF(D104="","",IF(D104&lt;TODAY(),"Vencido",IF(D104-TODAY()&lt;=30,"Vence em até 30 dias","Em dia")))</f>
        <v/>
      </c>
      <c r="H104" s="50" t="n"/>
    </row>
    <row r="105">
      <c r="B105" s="50" t="n"/>
      <c r="C105" s="50" t="n"/>
      <c r="D105" s="49" t="n"/>
      <c r="E105" s="51" t="n"/>
      <c r="F105" s="59">
        <f>IF(D105="","",D105-TODAY())</f>
        <v/>
      </c>
      <c r="G105" s="55">
        <f>IF(D105="","",IF(D105&lt;TODAY(),"Vencido",IF(D105-TODAY()&lt;=30,"Vence em até 30 dias","Em dia")))</f>
        <v/>
      </c>
      <c r="H105" s="50" t="n"/>
    </row>
    <row r="106">
      <c r="B106" s="50" t="n"/>
      <c r="C106" s="50" t="n"/>
      <c r="D106" s="49" t="n"/>
      <c r="E106" s="51" t="n"/>
      <c r="F106" s="59">
        <f>IF(D106="","",D106-TODAY())</f>
        <v/>
      </c>
      <c r="G106" s="55">
        <f>IF(D106="","",IF(D106&lt;TODAY(),"Vencido",IF(D106-TODAY()&lt;=30,"Vence em até 30 dias","Em dia")))</f>
        <v/>
      </c>
      <c r="H106" s="50" t="n"/>
    </row>
    <row r="107">
      <c r="B107" s="50" t="n"/>
      <c r="C107" s="50" t="n"/>
      <c r="D107" s="49" t="n"/>
      <c r="E107" s="51" t="n"/>
      <c r="F107" s="59">
        <f>IF(D107="","",D107-TODAY())</f>
        <v/>
      </c>
      <c r="G107" s="55">
        <f>IF(D107="","",IF(D107&lt;TODAY(),"Vencido",IF(D107-TODAY()&lt;=30,"Vence em até 30 dias","Em dia")))</f>
        <v/>
      </c>
      <c r="H107" s="50" t="n"/>
    </row>
    <row r="108">
      <c r="B108" s="50" t="n"/>
      <c r="C108" s="50" t="n"/>
      <c r="D108" s="49" t="n"/>
      <c r="E108" s="51" t="n"/>
      <c r="F108" s="59">
        <f>IF(D108="","",D108-TODAY())</f>
        <v/>
      </c>
      <c r="G108" s="55">
        <f>IF(D108="","",IF(D108&lt;TODAY(),"Vencido",IF(D108-TODAY()&lt;=30,"Vence em até 30 dias","Em dia")))</f>
        <v/>
      </c>
      <c r="H108" s="50" t="n"/>
    </row>
    <row r="109">
      <c r="B109" s="50" t="n"/>
      <c r="C109" s="50" t="n"/>
      <c r="D109" s="49" t="n"/>
      <c r="E109" s="51" t="n"/>
      <c r="F109" s="59">
        <f>IF(D109="","",D109-TODAY())</f>
        <v/>
      </c>
      <c r="G109" s="55">
        <f>IF(D109="","",IF(D109&lt;TODAY(),"Vencido",IF(D109-TODAY()&lt;=30,"Vence em até 30 dias","Em dia")))</f>
        <v/>
      </c>
      <c r="H109" s="50" t="n"/>
    </row>
    <row r="110">
      <c r="B110" s="50" t="n"/>
      <c r="C110" s="50" t="n"/>
      <c r="D110" s="49" t="n"/>
      <c r="E110" s="51" t="n"/>
      <c r="F110" s="59">
        <f>IF(D110="","",D110-TODAY())</f>
        <v/>
      </c>
      <c r="G110" s="55">
        <f>IF(D110="","",IF(D110&lt;TODAY(),"Vencido",IF(D110-TODAY()&lt;=30,"Vence em até 30 dias","Em dia")))</f>
        <v/>
      </c>
      <c r="H110" s="50" t="n"/>
    </row>
    <row r="111">
      <c r="B111" s="50" t="n"/>
      <c r="C111" s="50" t="n"/>
      <c r="D111" s="49" t="n"/>
      <c r="E111" s="51" t="n"/>
      <c r="F111" s="59">
        <f>IF(D111="","",D111-TODAY())</f>
        <v/>
      </c>
      <c r="G111" s="55">
        <f>IF(D111="","",IF(D111&lt;TODAY(),"Vencido",IF(D111-TODAY()&lt;=30,"Vence em até 30 dias","Em dia")))</f>
        <v/>
      </c>
      <c r="H111" s="50" t="n"/>
    </row>
    <row r="112">
      <c r="B112" s="50" t="n"/>
      <c r="C112" s="50" t="n"/>
      <c r="D112" s="49" t="n"/>
      <c r="E112" s="51" t="n"/>
      <c r="F112" s="59">
        <f>IF(D112="","",D112-TODAY())</f>
        <v/>
      </c>
      <c r="G112" s="55">
        <f>IF(D112="","",IF(D112&lt;TODAY(),"Vencido",IF(D112-TODAY()&lt;=30,"Vence em até 30 dias","Em dia")))</f>
        <v/>
      </c>
      <c r="H112" s="50" t="n"/>
    </row>
    <row r="113">
      <c r="B113" s="50" t="n"/>
      <c r="C113" s="50" t="n"/>
      <c r="D113" s="49" t="n"/>
      <c r="E113" s="51" t="n"/>
      <c r="F113" s="59">
        <f>IF(D113="","",D113-TODAY())</f>
        <v/>
      </c>
      <c r="G113" s="55">
        <f>IF(D113="","",IF(D113&lt;TODAY(),"Vencido",IF(D113-TODAY()&lt;=30,"Vence em até 30 dias","Em dia")))</f>
        <v/>
      </c>
      <c r="H113" s="50" t="n"/>
    </row>
    <row r="114">
      <c r="B114" s="50" t="n"/>
      <c r="C114" s="50" t="n"/>
      <c r="D114" s="49" t="n"/>
      <c r="E114" s="51" t="n"/>
      <c r="F114" s="59">
        <f>IF(D114="","",D114-TODAY())</f>
        <v/>
      </c>
      <c r="G114" s="55">
        <f>IF(D114="","",IF(D114&lt;TODAY(),"Vencido",IF(D114-TODAY()&lt;=30,"Vence em até 30 dias","Em dia")))</f>
        <v/>
      </c>
      <c r="H114" s="50" t="n"/>
    </row>
    <row r="115">
      <c r="B115" s="50" t="n"/>
      <c r="C115" s="50" t="n"/>
      <c r="D115" s="49" t="n"/>
      <c r="E115" s="51" t="n"/>
      <c r="F115" s="59">
        <f>IF(D115="","",D115-TODAY())</f>
        <v/>
      </c>
      <c r="G115" s="55">
        <f>IF(D115="","",IF(D115&lt;TODAY(),"Vencido",IF(D115-TODAY()&lt;=30,"Vence em até 30 dias","Em dia")))</f>
        <v/>
      </c>
      <c r="H115" s="50" t="n"/>
    </row>
    <row r="116">
      <c r="B116" s="50" t="n"/>
      <c r="C116" s="50" t="n"/>
      <c r="D116" s="49" t="n"/>
      <c r="E116" s="51" t="n"/>
      <c r="F116" s="59">
        <f>IF(D116="","",D116-TODAY())</f>
        <v/>
      </c>
      <c r="G116" s="55">
        <f>IF(D116="","",IF(D116&lt;TODAY(),"Vencido",IF(D116-TODAY()&lt;=30,"Vence em até 30 dias","Em dia")))</f>
        <v/>
      </c>
      <c r="H116" s="50" t="n"/>
    </row>
    <row r="117">
      <c r="B117" s="50" t="n"/>
      <c r="C117" s="50" t="n"/>
      <c r="D117" s="49" t="n"/>
      <c r="E117" s="51" t="n"/>
      <c r="F117" s="59">
        <f>IF(D117="","",D117-TODAY())</f>
        <v/>
      </c>
      <c r="G117" s="55">
        <f>IF(D117="","",IF(D117&lt;TODAY(),"Vencido",IF(D117-TODAY()&lt;=30,"Vence em até 30 dias","Em dia")))</f>
        <v/>
      </c>
      <c r="H117" s="50" t="n"/>
    </row>
    <row r="118">
      <c r="B118" s="50" t="n"/>
      <c r="C118" s="50" t="n"/>
      <c r="D118" s="49" t="n"/>
      <c r="E118" s="51" t="n"/>
      <c r="F118" s="59">
        <f>IF(D118="","",D118-TODAY())</f>
        <v/>
      </c>
      <c r="G118" s="55">
        <f>IF(D118="","",IF(D118&lt;TODAY(),"Vencido",IF(D118-TODAY()&lt;=30,"Vence em até 30 dias","Em dia")))</f>
        <v/>
      </c>
      <c r="H118" s="50" t="n"/>
    </row>
    <row r="119">
      <c r="B119" s="50" t="n"/>
      <c r="C119" s="50" t="n"/>
      <c r="D119" s="49" t="n"/>
      <c r="E119" s="51" t="n"/>
      <c r="F119" s="59">
        <f>IF(D119="","",D119-TODAY())</f>
        <v/>
      </c>
      <c r="G119" s="55">
        <f>IF(D119="","",IF(D119&lt;TODAY(),"Vencido",IF(D119-TODAY()&lt;=30,"Vence em até 30 dias","Em dia")))</f>
        <v/>
      </c>
      <c r="H119" s="50" t="n"/>
    </row>
    <row r="120">
      <c r="B120" s="50" t="n"/>
      <c r="C120" s="50" t="n"/>
      <c r="D120" s="49" t="n"/>
      <c r="E120" s="51" t="n"/>
      <c r="F120" s="59">
        <f>IF(D120="","",D120-TODAY())</f>
        <v/>
      </c>
      <c r="G120" s="55">
        <f>IF(D120="","",IF(D120&lt;TODAY(),"Vencido",IF(D120-TODAY()&lt;=30,"Vence em até 30 dias","Em dia")))</f>
        <v/>
      </c>
      <c r="H120" s="50" t="n"/>
    </row>
    <row r="121">
      <c r="B121" s="50" t="n"/>
      <c r="C121" s="50" t="n"/>
      <c r="D121" s="49" t="n"/>
      <c r="E121" s="51" t="n"/>
      <c r="F121" s="59">
        <f>IF(D121="","",D121-TODAY())</f>
        <v/>
      </c>
      <c r="G121" s="55">
        <f>IF(D121="","",IF(D121&lt;TODAY(),"Vencido",IF(D121-TODAY()&lt;=30,"Vence em até 30 dias","Em dia")))</f>
        <v/>
      </c>
      <c r="H121" s="50" t="n"/>
    </row>
    <row r="122">
      <c r="B122" s="50" t="n"/>
      <c r="C122" s="50" t="n"/>
      <c r="D122" s="49" t="n"/>
      <c r="E122" s="51" t="n"/>
      <c r="F122" s="59">
        <f>IF(D122="","",D122-TODAY())</f>
        <v/>
      </c>
      <c r="G122" s="55">
        <f>IF(D122="","",IF(D122&lt;TODAY(),"Vencido",IF(D122-TODAY()&lt;=30,"Vence em até 30 dias","Em dia")))</f>
        <v/>
      </c>
      <c r="H122" s="50" t="n"/>
    </row>
    <row r="123">
      <c r="B123" s="50" t="n"/>
      <c r="C123" s="50" t="n"/>
      <c r="D123" s="49" t="n"/>
      <c r="E123" s="51" t="n"/>
      <c r="F123" s="59">
        <f>IF(D123="","",D123-TODAY())</f>
        <v/>
      </c>
      <c r="G123" s="55">
        <f>IF(D123="","",IF(D123&lt;TODAY(),"Vencido",IF(D123-TODAY()&lt;=30,"Vence em até 30 dias","Em dia")))</f>
        <v/>
      </c>
      <c r="H123" s="50" t="n"/>
    </row>
    <row r="124">
      <c r="B124" s="50" t="n"/>
      <c r="C124" s="50" t="n"/>
      <c r="D124" s="49" t="n"/>
      <c r="E124" s="51" t="n"/>
      <c r="F124" s="59">
        <f>IF(D124="","",D124-TODAY())</f>
        <v/>
      </c>
      <c r="G124" s="55">
        <f>IF(D124="","",IF(D124&lt;TODAY(),"Vencido",IF(D124-TODAY()&lt;=30,"Vence em até 30 dias","Em dia")))</f>
        <v/>
      </c>
      <c r="H124" s="50" t="n"/>
    </row>
    <row r="125">
      <c r="B125" s="50" t="n"/>
      <c r="C125" s="50" t="n"/>
      <c r="D125" s="49" t="n"/>
      <c r="E125" s="51" t="n"/>
      <c r="F125" s="59">
        <f>IF(D125="","",D125-TODAY())</f>
        <v/>
      </c>
      <c r="G125" s="55">
        <f>IF(D125="","",IF(D125&lt;TODAY(),"Vencido",IF(D125-TODAY()&lt;=30,"Vence em até 30 dias","Em dia")))</f>
        <v/>
      </c>
      <c r="H125" s="50" t="n"/>
    </row>
    <row r="126">
      <c r="B126" s="50" t="n"/>
      <c r="C126" s="50" t="n"/>
      <c r="D126" s="49" t="n"/>
      <c r="E126" s="51" t="n"/>
      <c r="F126" s="59">
        <f>IF(D126="","",D126-TODAY())</f>
        <v/>
      </c>
      <c r="G126" s="55">
        <f>IF(D126="","",IF(D126&lt;TODAY(),"Vencido",IF(D126-TODAY()&lt;=30,"Vence em até 30 dias","Em dia")))</f>
        <v/>
      </c>
      <c r="H126" s="50" t="n"/>
    </row>
    <row r="127">
      <c r="B127" s="50" t="n"/>
      <c r="C127" s="50" t="n"/>
      <c r="D127" s="49" t="n"/>
      <c r="E127" s="51" t="n"/>
      <c r="F127" s="59">
        <f>IF(D127="","",D127-TODAY())</f>
        <v/>
      </c>
      <c r="G127" s="55">
        <f>IF(D127="","",IF(D127&lt;TODAY(),"Vencido",IF(D127-TODAY()&lt;=30,"Vence em até 30 dias","Em dia")))</f>
        <v/>
      </c>
      <c r="H127" s="50" t="n"/>
    </row>
    <row r="128">
      <c r="B128" s="50" t="n"/>
      <c r="C128" s="50" t="n"/>
      <c r="D128" s="49" t="n"/>
      <c r="E128" s="51" t="n"/>
      <c r="F128" s="59">
        <f>IF(D128="","",D128-TODAY())</f>
        <v/>
      </c>
      <c r="G128" s="55">
        <f>IF(D128="","",IF(D128&lt;TODAY(),"Vencido",IF(D128-TODAY()&lt;=30,"Vence em até 30 dias","Em dia")))</f>
        <v/>
      </c>
      <c r="H128" s="50" t="n"/>
    </row>
    <row r="129">
      <c r="B129" s="50" t="n"/>
      <c r="C129" s="50" t="n"/>
      <c r="D129" s="49" t="n"/>
      <c r="E129" s="51" t="n"/>
      <c r="F129" s="59">
        <f>IF(D129="","",D129-TODAY())</f>
        <v/>
      </c>
      <c r="G129" s="55">
        <f>IF(D129="","",IF(D129&lt;TODAY(),"Vencido",IF(D129-TODAY()&lt;=30,"Vence em até 30 dias","Em dia")))</f>
        <v/>
      </c>
      <c r="H129" s="50" t="n"/>
    </row>
    <row r="130">
      <c r="B130" s="50" t="n"/>
      <c r="C130" s="50" t="n"/>
      <c r="D130" s="49" t="n"/>
      <c r="E130" s="51" t="n"/>
      <c r="F130" s="59">
        <f>IF(D130="","",D130-TODAY())</f>
        <v/>
      </c>
      <c r="G130" s="55">
        <f>IF(D130="","",IF(D130&lt;TODAY(),"Vencido",IF(D130-TODAY()&lt;=30,"Vence em até 30 dias","Em dia")))</f>
        <v/>
      </c>
      <c r="H130" s="50" t="n"/>
    </row>
    <row r="131">
      <c r="B131" s="50" t="n"/>
      <c r="C131" s="50" t="n"/>
      <c r="D131" s="49" t="n"/>
      <c r="E131" s="51" t="n"/>
      <c r="F131" s="59">
        <f>IF(D131="","",D131-TODAY())</f>
        <v/>
      </c>
      <c r="G131" s="55">
        <f>IF(D131="","",IF(D131&lt;TODAY(),"Vencido",IF(D131-TODAY()&lt;=30,"Vence em até 30 dias","Em dia")))</f>
        <v/>
      </c>
      <c r="H131" s="50" t="n"/>
    </row>
    <row r="132">
      <c r="B132" s="50" t="n"/>
      <c r="C132" s="50" t="n"/>
      <c r="D132" s="49" t="n"/>
      <c r="E132" s="51" t="n"/>
      <c r="F132" s="59">
        <f>IF(D132="","",D132-TODAY())</f>
        <v/>
      </c>
      <c r="G132" s="55">
        <f>IF(D132="","",IF(D132&lt;TODAY(),"Vencido",IF(D132-TODAY()&lt;=30,"Vence em até 30 dias","Em dia")))</f>
        <v/>
      </c>
      <c r="H132" s="50" t="n"/>
    </row>
    <row r="133">
      <c r="B133" s="50" t="n"/>
      <c r="C133" s="50" t="n"/>
      <c r="D133" s="49" t="n"/>
      <c r="E133" s="51" t="n"/>
      <c r="F133" s="59">
        <f>IF(D133="","",D133-TODAY())</f>
        <v/>
      </c>
      <c r="G133" s="55">
        <f>IF(D133="","",IF(D133&lt;TODAY(),"Vencido",IF(D133-TODAY()&lt;=30,"Vence em até 30 dias","Em dia")))</f>
        <v/>
      </c>
      <c r="H133" s="50" t="n"/>
    </row>
    <row r="134">
      <c r="B134" s="50" t="n"/>
      <c r="C134" s="50" t="n"/>
      <c r="D134" s="49" t="n"/>
      <c r="E134" s="51" t="n"/>
      <c r="F134" s="59">
        <f>IF(D134="","",D134-TODAY())</f>
        <v/>
      </c>
      <c r="G134" s="55">
        <f>IF(D134="","",IF(D134&lt;TODAY(),"Vencido",IF(D134-TODAY()&lt;=30,"Vence em até 30 dias","Em dia")))</f>
        <v/>
      </c>
      <c r="H134" s="50" t="n"/>
    </row>
    <row r="135">
      <c r="B135" s="50" t="n"/>
      <c r="C135" s="50" t="n"/>
      <c r="D135" s="49" t="n"/>
      <c r="E135" s="51" t="n"/>
      <c r="F135" s="59">
        <f>IF(D135="","",D135-TODAY())</f>
        <v/>
      </c>
      <c r="G135" s="55">
        <f>IF(D135="","",IF(D135&lt;TODAY(),"Vencido",IF(D135-TODAY()&lt;=30,"Vence em até 30 dias","Em dia")))</f>
        <v/>
      </c>
      <c r="H135" s="50" t="n"/>
    </row>
    <row r="136">
      <c r="B136" s="50" t="n"/>
      <c r="C136" s="50" t="n"/>
      <c r="D136" s="49" t="n"/>
      <c r="E136" s="51" t="n"/>
      <c r="F136" s="59">
        <f>IF(D136="","",D136-TODAY())</f>
        <v/>
      </c>
      <c r="G136" s="55">
        <f>IF(D136="","",IF(D136&lt;TODAY(),"Vencido",IF(D136-TODAY()&lt;=30,"Vence em até 30 dias","Em dia")))</f>
        <v/>
      </c>
      <c r="H136" s="50" t="n"/>
    </row>
    <row r="137">
      <c r="B137" s="50" t="n"/>
      <c r="C137" s="50" t="n"/>
      <c r="D137" s="49" t="n"/>
      <c r="E137" s="51" t="n"/>
      <c r="F137" s="59">
        <f>IF(D137="","",D137-TODAY())</f>
        <v/>
      </c>
      <c r="G137" s="55">
        <f>IF(D137="","",IF(D137&lt;TODAY(),"Vencido",IF(D137-TODAY()&lt;=30,"Vence em até 30 dias","Em dia")))</f>
        <v/>
      </c>
      <c r="H137" s="50" t="n"/>
    </row>
    <row r="138">
      <c r="B138" s="50" t="n"/>
      <c r="C138" s="50" t="n"/>
      <c r="D138" s="49" t="n"/>
      <c r="E138" s="51" t="n"/>
      <c r="F138" s="59">
        <f>IF(D138="","",D138-TODAY())</f>
        <v/>
      </c>
      <c r="G138" s="55">
        <f>IF(D138="","",IF(D138&lt;TODAY(),"Vencido",IF(D138-TODAY()&lt;=30,"Vence em até 30 dias","Em dia")))</f>
        <v/>
      </c>
      <c r="H138" s="50" t="n"/>
    </row>
    <row r="139">
      <c r="B139" s="50" t="n"/>
      <c r="C139" s="50" t="n"/>
      <c r="D139" s="49" t="n"/>
      <c r="E139" s="51" t="n"/>
      <c r="F139" s="59">
        <f>IF(D139="","",D139-TODAY())</f>
        <v/>
      </c>
      <c r="G139" s="55">
        <f>IF(D139="","",IF(D139&lt;TODAY(),"Vencido",IF(D139-TODAY()&lt;=30,"Vence em até 30 dias","Em dia")))</f>
        <v/>
      </c>
      <c r="H139" s="50" t="n"/>
    </row>
    <row r="140">
      <c r="B140" s="50" t="n"/>
      <c r="C140" s="50" t="n"/>
      <c r="D140" s="49" t="n"/>
      <c r="E140" s="51" t="n"/>
      <c r="F140" s="59">
        <f>IF(D140="","",D140-TODAY())</f>
        <v/>
      </c>
      <c r="G140" s="55">
        <f>IF(D140="","",IF(D140&lt;TODAY(),"Vencido",IF(D140-TODAY()&lt;=30,"Vence em até 30 dias","Em dia")))</f>
        <v/>
      </c>
      <c r="H140" s="50" t="n"/>
    </row>
    <row r="141">
      <c r="B141" s="50" t="n"/>
      <c r="C141" s="50" t="n"/>
      <c r="D141" s="49" t="n"/>
      <c r="E141" s="51" t="n"/>
      <c r="F141" s="59">
        <f>IF(D141="","",D141-TODAY())</f>
        <v/>
      </c>
      <c r="G141" s="55">
        <f>IF(D141="","",IF(D141&lt;TODAY(),"Vencido",IF(D141-TODAY()&lt;=30,"Vence em até 30 dias","Em dia")))</f>
        <v/>
      </c>
      <c r="H141" s="50" t="n"/>
    </row>
    <row r="142">
      <c r="B142" s="50" t="n"/>
      <c r="C142" s="50" t="n"/>
      <c r="D142" s="49" t="n"/>
      <c r="E142" s="51" t="n"/>
      <c r="F142" s="59">
        <f>IF(D142="","",D142-TODAY())</f>
        <v/>
      </c>
      <c r="G142" s="55">
        <f>IF(D142="","",IF(D142&lt;TODAY(),"Vencido",IF(D142-TODAY()&lt;=30,"Vence em até 30 dias","Em dia")))</f>
        <v/>
      </c>
      <c r="H142" s="50" t="n"/>
    </row>
    <row r="143">
      <c r="B143" s="50" t="n"/>
      <c r="C143" s="50" t="n"/>
      <c r="D143" s="49" t="n"/>
      <c r="E143" s="51" t="n"/>
      <c r="F143" s="59">
        <f>IF(D143="","",D143-TODAY())</f>
        <v/>
      </c>
      <c r="G143" s="55">
        <f>IF(D143="","",IF(D143&lt;TODAY(),"Vencido",IF(D143-TODAY()&lt;=30,"Vence em até 30 dias","Em dia")))</f>
        <v/>
      </c>
      <c r="H143" s="50" t="n"/>
    </row>
    <row r="144">
      <c r="B144" s="50" t="n"/>
      <c r="C144" s="50" t="n"/>
      <c r="D144" s="49" t="n"/>
      <c r="E144" s="51" t="n"/>
      <c r="F144" s="59">
        <f>IF(D144="","",D144-TODAY())</f>
        <v/>
      </c>
      <c r="G144" s="55">
        <f>IF(D144="","",IF(D144&lt;TODAY(),"Vencido",IF(D144-TODAY()&lt;=30,"Vence em até 30 dias","Em dia")))</f>
        <v/>
      </c>
      <c r="H144" s="50" t="n"/>
    </row>
    <row r="145">
      <c r="B145" s="50" t="n"/>
      <c r="C145" s="50" t="n"/>
      <c r="D145" s="49" t="n"/>
      <c r="E145" s="51" t="n"/>
      <c r="F145" s="59">
        <f>IF(D145="","",D145-TODAY())</f>
        <v/>
      </c>
      <c r="G145" s="55">
        <f>IF(D145="","",IF(D145&lt;TODAY(),"Vencido",IF(D145-TODAY()&lt;=30,"Vence em até 30 dias","Em dia")))</f>
        <v/>
      </c>
      <c r="H145" s="50" t="n"/>
    </row>
    <row r="146">
      <c r="B146" s="50" t="n"/>
      <c r="C146" s="50" t="n"/>
      <c r="D146" s="49" t="n"/>
      <c r="E146" s="51" t="n"/>
      <c r="F146" s="59">
        <f>IF(D146="","",D146-TODAY())</f>
        <v/>
      </c>
      <c r="G146" s="55">
        <f>IF(D146="","",IF(D146&lt;TODAY(),"Vencido",IF(D146-TODAY()&lt;=30,"Vence em até 30 dias","Em dia")))</f>
        <v/>
      </c>
      <c r="H146" s="50" t="n"/>
    </row>
    <row r="147">
      <c r="B147" s="50" t="n"/>
      <c r="C147" s="50" t="n"/>
      <c r="D147" s="49" t="n"/>
      <c r="E147" s="51" t="n"/>
      <c r="F147" s="59">
        <f>IF(D147="","",D147-TODAY())</f>
        <v/>
      </c>
      <c r="G147" s="55">
        <f>IF(D147="","",IF(D147&lt;TODAY(),"Vencido",IF(D147-TODAY()&lt;=30,"Vence em até 30 dias","Em dia")))</f>
        <v/>
      </c>
      <c r="H147" s="50" t="n"/>
    </row>
    <row r="148">
      <c r="B148" s="50" t="n"/>
      <c r="C148" s="50" t="n"/>
      <c r="D148" s="49" t="n"/>
      <c r="E148" s="51" t="n"/>
      <c r="F148" s="59">
        <f>IF(D148="","",D148-TODAY())</f>
        <v/>
      </c>
      <c r="G148" s="55">
        <f>IF(D148="","",IF(D148&lt;TODAY(),"Vencido",IF(D148-TODAY()&lt;=30,"Vence em até 30 dias","Em dia")))</f>
        <v/>
      </c>
      <c r="H148" s="50" t="n"/>
    </row>
    <row r="149">
      <c r="B149" s="50" t="n"/>
      <c r="C149" s="50" t="n"/>
      <c r="D149" s="49" t="n"/>
      <c r="E149" s="51" t="n"/>
      <c r="F149" s="59">
        <f>IF(D149="","",D149-TODAY())</f>
        <v/>
      </c>
      <c r="G149" s="55">
        <f>IF(D149="","",IF(D149&lt;TODAY(),"Vencido",IF(D149-TODAY()&lt;=30,"Vence em até 30 dias","Em dia")))</f>
        <v/>
      </c>
      <c r="H149" s="50" t="n"/>
    </row>
    <row r="150">
      <c r="B150" s="50" t="n"/>
      <c r="C150" s="50" t="n"/>
      <c r="D150" s="49" t="n"/>
      <c r="E150" s="51" t="n"/>
      <c r="F150" s="59">
        <f>IF(D150="","",D150-TODAY())</f>
        <v/>
      </c>
      <c r="G150" s="55">
        <f>IF(D150="","",IF(D150&lt;TODAY(),"Vencido",IF(D150-TODAY()&lt;=30,"Vence em até 30 dias","Em dia")))</f>
        <v/>
      </c>
      <c r="H150" s="50" t="n"/>
    </row>
    <row r="151">
      <c r="B151" s="50" t="n"/>
      <c r="C151" s="50" t="n"/>
      <c r="D151" s="49" t="n"/>
      <c r="E151" s="51" t="n"/>
      <c r="F151" s="59">
        <f>IF(D151="","",D151-TODAY())</f>
        <v/>
      </c>
      <c r="G151" s="55">
        <f>IF(D151="","",IF(D151&lt;TODAY(),"Vencido",IF(D151-TODAY()&lt;=30,"Vence em até 30 dias","Em dia")))</f>
        <v/>
      </c>
      <c r="H151" s="50" t="n"/>
    </row>
    <row r="152">
      <c r="B152" s="50" t="n"/>
      <c r="C152" s="50" t="n"/>
      <c r="D152" s="49" t="n"/>
      <c r="E152" s="51" t="n"/>
      <c r="F152" s="59">
        <f>IF(D152="","",D152-TODAY())</f>
        <v/>
      </c>
      <c r="G152" s="55">
        <f>IF(D152="","",IF(D152&lt;TODAY(),"Vencido",IF(D152-TODAY()&lt;=30,"Vence em até 30 dias","Em dia")))</f>
        <v/>
      </c>
      <c r="H152" s="50" t="n"/>
    </row>
    <row r="153">
      <c r="B153" s="50" t="n"/>
      <c r="C153" s="50" t="n"/>
      <c r="D153" s="49" t="n"/>
      <c r="E153" s="51" t="n"/>
      <c r="F153" s="59">
        <f>IF(D153="","",D153-TODAY())</f>
        <v/>
      </c>
      <c r="G153" s="55">
        <f>IF(D153="","",IF(D153&lt;TODAY(),"Vencido",IF(D153-TODAY()&lt;=30,"Vence em até 30 dias","Em dia")))</f>
        <v/>
      </c>
      <c r="H153" s="50" t="n"/>
    </row>
    <row r="154">
      <c r="B154" s="50" t="n"/>
      <c r="C154" s="50" t="n"/>
      <c r="D154" s="49" t="n"/>
      <c r="E154" s="51" t="n"/>
      <c r="F154" s="59">
        <f>IF(D154="","",D154-TODAY())</f>
        <v/>
      </c>
      <c r="G154" s="55">
        <f>IF(D154="","",IF(D154&lt;TODAY(),"Vencido",IF(D154-TODAY()&lt;=30,"Vence em até 30 dias","Em dia")))</f>
        <v/>
      </c>
      <c r="H154" s="50" t="n"/>
    </row>
    <row r="155">
      <c r="B155" s="50" t="n"/>
      <c r="C155" s="50" t="n"/>
      <c r="D155" s="49" t="n"/>
      <c r="E155" s="51" t="n"/>
      <c r="F155" s="59">
        <f>IF(D155="","",D155-TODAY())</f>
        <v/>
      </c>
      <c r="G155" s="55">
        <f>IF(D155="","",IF(D155&lt;TODAY(),"Vencido",IF(D155-TODAY()&lt;=30,"Vence em até 30 dias","Em dia")))</f>
        <v/>
      </c>
      <c r="H155" s="50" t="n"/>
    </row>
    <row r="156">
      <c r="B156" s="50" t="n"/>
      <c r="C156" s="50" t="n"/>
      <c r="D156" s="49" t="n"/>
      <c r="E156" s="51" t="n"/>
      <c r="F156" s="59">
        <f>IF(D156="","",D156-TODAY())</f>
        <v/>
      </c>
      <c r="G156" s="55">
        <f>IF(D156="","",IF(D156&lt;TODAY(),"Vencido",IF(D156-TODAY()&lt;=30,"Vence em até 30 dias","Em dia")))</f>
        <v/>
      </c>
      <c r="H156" s="50" t="n"/>
    </row>
    <row r="157">
      <c r="B157" s="50" t="n"/>
      <c r="C157" s="50" t="n"/>
      <c r="D157" s="49" t="n"/>
      <c r="E157" s="51" t="n"/>
      <c r="F157" s="59">
        <f>IF(D157="","",D157-TODAY())</f>
        <v/>
      </c>
      <c r="G157" s="55">
        <f>IF(D157="","",IF(D157&lt;TODAY(),"Vencido",IF(D157-TODAY()&lt;=30,"Vence em até 30 dias","Em dia")))</f>
        <v/>
      </c>
      <c r="H157" s="50" t="n"/>
    </row>
    <row r="158">
      <c r="B158" s="50" t="n"/>
      <c r="C158" s="50" t="n"/>
      <c r="D158" s="49" t="n"/>
      <c r="E158" s="51" t="n"/>
      <c r="F158" s="59">
        <f>IF(D158="","",D158-TODAY())</f>
        <v/>
      </c>
      <c r="G158" s="55">
        <f>IF(D158="","",IF(D158&lt;TODAY(),"Vencido",IF(D158-TODAY()&lt;=30,"Vence em até 30 dias","Em dia")))</f>
        <v/>
      </c>
      <c r="H158" s="50" t="n"/>
    </row>
    <row r="159">
      <c r="B159" s="50" t="n"/>
      <c r="C159" s="50" t="n"/>
      <c r="D159" s="49" t="n"/>
      <c r="E159" s="51" t="n"/>
      <c r="F159" s="59">
        <f>IF(D159="","",D159-TODAY())</f>
        <v/>
      </c>
      <c r="G159" s="55">
        <f>IF(D159="","",IF(D159&lt;TODAY(),"Vencido",IF(D159-TODAY()&lt;=30,"Vence em até 30 dias","Em dia")))</f>
        <v/>
      </c>
      <c r="H159" s="50" t="n"/>
    </row>
    <row r="160">
      <c r="B160" s="50" t="n"/>
      <c r="C160" s="50" t="n"/>
      <c r="D160" s="49" t="n"/>
      <c r="E160" s="51" t="n"/>
      <c r="F160" s="59">
        <f>IF(D160="","",D160-TODAY())</f>
        <v/>
      </c>
      <c r="G160" s="55">
        <f>IF(D160="","",IF(D160&lt;TODAY(),"Vencido",IF(D160-TODAY()&lt;=30,"Vence em até 30 dias","Em dia")))</f>
        <v/>
      </c>
      <c r="H160" s="50" t="n"/>
    </row>
    <row r="161">
      <c r="B161" s="50" t="n"/>
      <c r="C161" s="50" t="n"/>
      <c r="D161" s="49" t="n"/>
      <c r="E161" s="51" t="n"/>
      <c r="F161" s="59">
        <f>IF(D161="","",D161-TODAY())</f>
        <v/>
      </c>
      <c r="G161" s="55">
        <f>IF(D161="","",IF(D161&lt;TODAY(),"Vencido",IF(D161-TODAY()&lt;=30,"Vence em até 30 dias","Em dia")))</f>
        <v/>
      </c>
      <c r="H161" s="50" t="n"/>
    </row>
    <row r="162">
      <c r="B162" s="50" t="n"/>
      <c r="C162" s="50" t="n"/>
      <c r="D162" s="49" t="n"/>
      <c r="E162" s="51" t="n"/>
      <c r="F162" s="59">
        <f>IF(D162="","",D162-TODAY())</f>
        <v/>
      </c>
      <c r="G162" s="55">
        <f>IF(D162="","",IF(D162&lt;TODAY(),"Vencido",IF(D162-TODAY()&lt;=30,"Vence em até 30 dias","Em dia")))</f>
        <v/>
      </c>
      <c r="H162" s="50" t="n"/>
    </row>
    <row r="163">
      <c r="B163" s="50" t="n"/>
      <c r="C163" s="50" t="n"/>
      <c r="D163" s="49" t="n"/>
      <c r="E163" s="51" t="n"/>
      <c r="F163" s="59">
        <f>IF(D163="","",D163-TODAY())</f>
        <v/>
      </c>
      <c r="G163" s="55">
        <f>IF(D163="","",IF(D163&lt;TODAY(),"Vencido",IF(D163-TODAY()&lt;=30,"Vence em até 30 dias","Em dia")))</f>
        <v/>
      </c>
      <c r="H163" s="50" t="n"/>
    </row>
    <row r="164">
      <c r="B164" s="50" t="n"/>
      <c r="C164" s="50" t="n"/>
      <c r="D164" s="49" t="n"/>
      <c r="E164" s="51" t="n"/>
      <c r="F164" s="59">
        <f>IF(D164="","",D164-TODAY())</f>
        <v/>
      </c>
      <c r="G164" s="55">
        <f>IF(D164="","",IF(D164&lt;TODAY(),"Vencido",IF(D164-TODAY()&lt;=30,"Vence em até 30 dias","Em dia")))</f>
        <v/>
      </c>
      <c r="H164" s="50" t="n"/>
    </row>
    <row r="165">
      <c r="B165" s="50" t="n"/>
      <c r="C165" s="50" t="n"/>
      <c r="D165" s="49" t="n"/>
      <c r="E165" s="51" t="n"/>
      <c r="F165" s="59">
        <f>IF(D165="","",D165-TODAY())</f>
        <v/>
      </c>
      <c r="G165" s="55">
        <f>IF(D165="","",IF(D165&lt;TODAY(),"Vencido",IF(D165-TODAY()&lt;=30,"Vence em até 30 dias","Em dia")))</f>
        <v/>
      </c>
      <c r="H165" s="50" t="n"/>
    </row>
    <row r="166">
      <c r="B166" s="50" t="n"/>
      <c r="C166" s="50" t="n"/>
      <c r="D166" s="49" t="n"/>
      <c r="E166" s="51" t="n"/>
      <c r="F166" s="59">
        <f>IF(D166="","",D166-TODAY())</f>
        <v/>
      </c>
      <c r="G166" s="55">
        <f>IF(D166="","",IF(D166&lt;TODAY(),"Vencido",IF(D166-TODAY()&lt;=30,"Vence em até 30 dias","Em dia")))</f>
        <v/>
      </c>
      <c r="H166" s="50" t="n"/>
    </row>
    <row r="167">
      <c r="B167" s="50" t="n"/>
      <c r="C167" s="50" t="n"/>
      <c r="D167" s="49" t="n"/>
      <c r="E167" s="51" t="n"/>
      <c r="F167" s="59">
        <f>IF(D167="","",D167-TODAY())</f>
        <v/>
      </c>
      <c r="G167" s="55">
        <f>IF(D167="","",IF(D167&lt;TODAY(),"Vencido",IF(D167-TODAY()&lt;=30,"Vence em até 30 dias","Em dia")))</f>
        <v/>
      </c>
      <c r="H167" s="50" t="n"/>
    </row>
    <row r="168">
      <c r="B168" s="50" t="n"/>
      <c r="C168" s="50" t="n"/>
      <c r="D168" s="49" t="n"/>
      <c r="E168" s="51" t="n"/>
      <c r="F168" s="59">
        <f>IF(D168="","",D168-TODAY())</f>
        <v/>
      </c>
      <c r="G168" s="55">
        <f>IF(D168="","",IF(D168&lt;TODAY(),"Vencido",IF(D168-TODAY()&lt;=30,"Vence em até 30 dias","Em dia")))</f>
        <v/>
      </c>
      <c r="H168" s="50" t="n"/>
    </row>
    <row r="169">
      <c r="B169" s="50" t="n"/>
      <c r="C169" s="50" t="n"/>
      <c r="D169" s="49" t="n"/>
      <c r="E169" s="51" t="n"/>
      <c r="F169" s="59">
        <f>IF(D169="","",D169-TODAY())</f>
        <v/>
      </c>
      <c r="G169" s="55">
        <f>IF(D169="","",IF(D169&lt;TODAY(),"Vencido",IF(D169-TODAY()&lt;=30,"Vence em até 30 dias","Em dia")))</f>
        <v/>
      </c>
      <c r="H169" s="50" t="n"/>
    </row>
    <row r="170">
      <c r="B170" s="50" t="n"/>
      <c r="C170" s="50" t="n"/>
      <c r="D170" s="49" t="n"/>
      <c r="E170" s="51" t="n"/>
      <c r="F170" s="59">
        <f>IF(D170="","",D170-TODAY())</f>
        <v/>
      </c>
      <c r="G170" s="55">
        <f>IF(D170="","",IF(D170&lt;TODAY(),"Vencido",IF(D170-TODAY()&lt;=30,"Vence em até 30 dias","Em dia")))</f>
        <v/>
      </c>
      <c r="H170" s="50" t="n"/>
    </row>
    <row r="171">
      <c r="B171" s="50" t="n"/>
      <c r="C171" s="50" t="n"/>
      <c r="D171" s="49" t="n"/>
      <c r="E171" s="51" t="n"/>
      <c r="F171" s="59">
        <f>IF(D171="","",D171-TODAY())</f>
        <v/>
      </c>
      <c r="G171" s="55">
        <f>IF(D171="","",IF(D171&lt;TODAY(),"Vencido",IF(D171-TODAY()&lt;=30,"Vence em até 30 dias","Em dia")))</f>
        <v/>
      </c>
      <c r="H171" s="50" t="n"/>
    </row>
    <row r="172">
      <c r="B172" s="50" t="n"/>
      <c r="C172" s="50" t="n"/>
      <c r="D172" s="49" t="n"/>
      <c r="E172" s="51" t="n"/>
      <c r="F172" s="59">
        <f>IF(D172="","",D172-TODAY())</f>
        <v/>
      </c>
      <c r="G172" s="55">
        <f>IF(D172="","",IF(D172&lt;TODAY(),"Vencido",IF(D172-TODAY()&lt;=30,"Vence em até 30 dias","Em dia")))</f>
        <v/>
      </c>
      <c r="H172" s="50" t="n"/>
    </row>
    <row r="173">
      <c r="B173" s="50" t="n"/>
      <c r="C173" s="50" t="n"/>
      <c r="D173" s="49" t="n"/>
      <c r="E173" s="51" t="n"/>
      <c r="F173" s="59">
        <f>IF(D173="","",D173-TODAY())</f>
        <v/>
      </c>
      <c r="G173" s="55">
        <f>IF(D173="","",IF(D173&lt;TODAY(),"Vencido",IF(D173-TODAY()&lt;=30,"Vence em até 30 dias","Em dia")))</f>
        <v/>
      </c>
      <c r="H173" s="50" t="n"/>
    </row>
    <row r="174">
      <c r="B174" s="50" t="n"/>
      <c r="C174" s="50" t="n"/>
      <c r="D174" s="49" t="n"/>
      <c r="E174" s="51" t="n"/>
      <c r="F174" s="59">
        <f>IF(D174="","",D174-TODAY())</f>
        <v/>
      </c>
      <c r="G174" s="55">
        <f>IF(D174="","",IF(D174&lt;TODAY(),"Vencido",IF(D174-TODAY()&lt;=30,"Vence em até 30 dias","Em dia")))</f>
        <v/>
      </c>
      <c r="H174" s="50" t="n"/>
    </row>
    <row r="175">
      <c r="B175" s="50" t="n"/>
      <c r="C175" s="50" t="n"/>
      <c r="D175" s="49" t="n"/>
      <c r="E175" s="51" t="n"/>
      <c r="F175" s="59">
        <f>IF(D175="","",D175-TODAY())</f>
        <v/>
      </c>
      <c r="G175" s="55">
        <f>IF(D175="","",IF(D175&lt;TODAY(),"Vencido",IF(D175-TODAY()&lt;=30,"Vence em até 30 dias","Em dia")))</f>
        <v/>
      </c>
      <c r="H175" s="50" t="n"/>
    </row>
    <row r="176">
      <c r="B176" s="50" t="n"/>
      <c r="C176" s="50" t="n"/>
      <c r="D176" s="49" t="n"/>
      <c r="E176" s="51" t="n"/>
      <c r="F176" s="59">
        <f>IF(D176="","",D176-TODAY())</f>
        <v/>
      </c>
      <c r="G176" s="55">
        <f>IF(D176="","",IF(D176&lt;TODAY(),"Vencido",IF(D176-TODAY()&lt;=30,"Vence em até 30 dias","Em dia")))</f>
        <v/>
      </c>
      <c r="H176" s="50" t="n"/>
    </row>
    <row r="177">
      <c r="B177" s="50" t="n"/>
      <c r="C177" s="50" t="n"/>
      <c r="D177" s="49" t="n"/>
      <c r="E177" s="51" t="n"/>
      <c r="F177" s="59">
        <f>IF(D177="","",D177-TODAY())</f>
        <v/>
      </c>
      <c r="G177" s="55">
        <f>IF(D177="","",IF(D177&lt;TODAY(),"Vencido",IF(D177-TODAY()&lt;=30,"Vence em até 30 dias","Em dia")))</f>
        <v/>
      </c>
      <c r="H177" s="50" t="n"/>
    </row>
    <row r="178">
      <c r="B178" s="50" t="n"/>
      <c r="C178" s="50" t="n"/>
      <c r="D178" s="49" t="n"/>
      <c r="E178" s="51" t="n"/>
      <c r="F178" s="59">
        <f>IF(D178="","",D178-TODAY())</f>
        <v/>
      </c>
      <c r="G178" s="55">
        <f>IF(D178="","",IF(D178&lt;TODAY(),"Vencido",IF(D178-TODAY()&lt;=30,"Vence em até 30 dias","Em dia")))</f>
        <v/>
      </c>
      <c r="H178" s="50" t="n"/>
    </row>
    <row r="179">
      <c r="B179" s="50" t="n"/>
      <c r="C179" s="50" t="n"/>
      <c r="D179" s="49" t="n"/>
      <c r="E179" s="51" t="n"/>
      <c r="F179" s="59">
        <f>IF(D179="","",D179-TODAY())</f>
        <v/>
      </c>
      <c r="G179" s="55">
        <f>IF(D179="","",IF(D179&lt;TODAY(),"Vencido",IF(D179-TODAY()&lt;=30,"Vence em até 30 dias","Em dia")))</f>
        <v/>
      </c>
      <c r="H179" s="50" t="n"/>
    </row>
    <row r="180">
      <c r="B180" s="50" t="n"/>
      <c r="C180" s="50" t="n"/>
      <c r="D180" s="49" t="n"/>
      <c r="E180" s="51" t="n"/>
      <c r="F180" s="59">
        <f>IF(D180="","",D180-TODAY())</f>
        <v/>
      </c>
      <c r="G180" s="55">
        <f>IF(D180="","",IF(D180&lt;TODAY(),"Vencido",IF(D180-TODAY()&lt;=30,"Vence em até 30 dias","Em dia")))</f>
        <v/>
      </c>
      <c r="H180" s="50" t="n"/>
    </row>
    <row r="181">
      <c r="B181" s="50" t="n"/>
      <c r="C181" s="50" t="n"/>
      <c r="D181" s="49" t="n"/>
      <c r="E181" s="51" t="n"/>
      <c r="F181" s="59">
        <f>IF(D181="","",D181-TODAY())</f>
        <v/>
      </c>
      <c r="G181" s="55">
        <f>IF(D181="","",IF(D181&lt;TODAY(),"Vencido",IF(D181-TODAY()&lt;=30,"Vence em até 30 dias","Em dia")))</f>
        <v/>
      </c>
      <c r="H181" s="50" t="n"/>
    </row>
    <row r="182">
      <c r="B182" s="50" t="n"/>
      <c r="C182" s="50" t="n"/>
      <c r="D182" s="49" t="n"/>
      <c r="E182" s="51" t="n"/>
      <c r="F182" s="59">
        <f>IF(D182="","",D182-TODAY())</f>
        <v/>
      </c>
      <c r="G182" s="55">
        <f>IF(D182="","",IF(D182&lt;TODAY(),"Vencido",IF(D182-TODAY()&lt;=30,"Vence em até 30 dias","Em dia")))</f>
        <v/>
      </c>
      <c r="H182" s="50" t="n"/>
    </row>
    <row r="183">
      <c r="B183" s="50" t="n"/>
      <c r="C183" s="50" t="n"/>
      <c r="D183" s="49" t="n"/>
      <c r="E183" s="51" t="n"/>
      <c r="F183" s="59">
        <f>IF(D183="","",D183-TODAY())</f>
        <v/>
      </c>
      <c r="G183" s="55">
        <f>IF(D183="","",IF(D183&lt;TODAY(),"Vencido",IF(D183-TODAY()&lt;=30,"Vence em até 30 dias","Em dia")))</f>
        <v/>
      </c>
      <c r="H183" s="50" t="n"/>
    </row>
    <row r="184">
      <c r="B184" s="50" t="n"/>
      <c r="C184" s="50" t="n"/>
      <c r="D184" s="49" t="n"/>
      <c r="E184" s="51" t="n"/>
      <c r="F184" s="59">
        <f>IF(D184="","",D184-TODAY())</f>
        <v/>
      </c>
      <c r="G184" s="55">
        <f>IF(D184="","",IF(D184&lt;TODAY(),"Vencido",IF(D184-TODAY()&lt;=30,"Vence em até 30 dias","Em dia")))</f>
        <v/>
      </c>
      <c r="H184" s="50" t="n"/>
    </row>
    <row r="185">
      <c r="B185" s="50" t="n"/>
      <c r="C185" s="50" t="n"/>
      <c r="D185" s="49" t="n"/>
      <c r="E185" s="51" t="n"/>
      <c r="F185" s="59">
        <f>IF(D185="","",D185-TODAY())</f>
        <v/>
      </c>
      <c r="G185" s="55">
        <f>IF(D185="","",IF(D185&lt;TODAY(),"Vencido",IF(D185-TODAY()&lt;=30,"Vence em até 30 dias","Em dia")))</f>
        <v/>
      </c>
      <c r="H185" s="50" t="n"/>
    </row>
    <row r="186">
      <c r="B186" s="50" t="n"/>
      <c r="C186" s="50" t="n"/>
      <c r="D186" s="49" t="n"/>
      <c r="E186" s="51" t="n"/>
      <c r="F186" s="59">
        <f>IF(D186="","",D186-TODAY())</f>
        <v/>
      </c>
      <c r="G186" s="55">
        <f>IF(D186="","",IF(D186&lt;TODAY(),"Vencido",IF(D186-TODAY()&lt;=30,"Vence em até 30 dias","Em dia")))</f>
        <v/>
      </c>
      <c r="H186" s="50" t="n"/>
    </row>
    <row r="187">
      <c r="B187" s="50" t="n"/>
      <c r="C187" s="50" t="n"/>
      <c r="D187" s="49" t="n"/>
      <c r="E187" s="51" t="n"/>
      <c r="F187" s="59">
        <f>IF(D187="","",D187-TODAY())</f>
        <v/>
      </c>
      <c r="G187" s="55">
        <f>IF(D187="","",IF(D187&lt;TODAY(),"Vencido",IF(D187-TODAY()&lt;=30,"Vence em até 30 dias","Em dia")))</f>
        <v/>
      </c>
      <c r="H187" s="50" t="n"/>
    </row>
    <row r="188">
      <c r="B188" s="50" t="n"/>
      <c r="C188" s="50" t="n"/>
      <c r="D188" s="49" t="n"/>
      <c r="E188" s="51" t="n"/>
      <c r="F188" s="59">
        <f>IF(D188="","",D188-TODAY())</f>
        <v/>
      </c>
      <c r="G188" s="55">
        <f>IF(D188="","",IF(D188&lt;TODAY(),"Vencido",IF(D188-TODAY()&lt;=30,"Vence em até 30 dias","Em dia")))</f>
        <v/>
      </c>
      <c r="H188" s="50" t="n"/>
    </row>
    <row r="189">
      <c r="B189" s="50" t="n"/>
      <c r="C189" s="50" t="n"/>
      <c r="D189" s="49" t="n"/>
      <c r="E189" s="51" t="n"/>
      <c r="F189" s="59">
        <f>IF(D189="","",D189-TODAY())</f>
        <v/>
      </c>
      <c r="G189" s="55">
        <f>IF(D189="","",IF(D189&lt;TODAY(),"Vencido",IF(D189-TODAY()&lt;=30,"Vence em até 30 dias","Em dia")))</f>
        <v/>
      </c>
      <c r="H189" s="50" t="n"/>
    </row>
    <row r="190">
      <c r="B190" s="50" t="n"/>
      <c r="C190" s="50" t="n"/>
      <c r="D190" s="49" t="n"/>
      <c r="E190" s="51" t="n"/>
      <c r="F190" s="59">
        <f>IF(D190="","",D190-TODAY())</f>
        <v/>
      </c>
      <c r="G190" s="55">
        <f>IF(D190="","",IF(D190&lt;TODAY(),"Vencido",IF(D190-TODAY()&lt;=30,"Vence em até 30 dias","Em dia")))</f>
        <v/>
      </c>
      <c r="H190" s="50" t="n"/>
    </row>
    <row r="191">
      <c r="B191" s="50" t="n"/>
      <c r="C191" s="50" t="n"/>
      <c r="D191" s="49" t="n"/>
      <c r="E191" s="51" t="n"/>
      <c r="F191" s="59">
        <f>IF(D191="","",D191-TODAY())</f>
        <v/>
      </c>
      <c r="G191" s="55">
        <f>IF(D191="","",IF(D191&lt;TODAY(),"Vencido",IF(D191-TODAY()&lt;=30,"Vence em até 30 dias","Em dia")))</f>
        <v/>
      </c>
      <c r="H191" s="50" t="n"/>
    </row>
    <row r="192">
      <c r="B192" s="50" t="n"/>
      <c r="C192" s="50" t="n"/>
      <c r="D192" s="49" t="n"/>
      <c r="E192" s="51" t="n"/>
      <c r="F192" s="59">
        <f>IF(D192="","",D192-TODAY())</f>
        <v/>
      </c>
      <c r="G192" s="55">
        <f>IF(D192="","",IF(D192&lt;TODAY(),"Vencido",IF(D192-TODAY()&lt;=30,"Vence em até 30 dias","Em dia")))</f>
        <v/>
      </c>
      <c r="H192" s="50" t="n"/>
    </row>
    <row r="193">
      <c r="B193" s="50" t="n"/>
      <c r="C193" s="50" t="n"/>
      <c r="D193" s="49" t="n"/>
      <c r="E193" s="51" t="n"/>
      <c r="F193" s="59">
        <f>IF(D193="","",D193-TODAY())</f>
        <v/>
      </c>
      <c r="G193" s="55">
        <f>IF(D193="","",IF(D193&lt;TODAY(),"Vencido",IF(D193-TODAY()&lt;=30,"Vence em até 30 dias","Em dia")))</f>
        <v/>
      </c>
      <c r="H193" s="50" t="n"/>
    </row>
    <row r="194">
      <c r="B194" s="50" t="n"/>
      <c r="C194" s="50" t="n"/>
      <c r="D194" s="49" t="n"/>
      <c r="E194" s="51" t="n"/>
      <c r="F194" s="59">
        <f>IF(D194="","",D194-TODAY())</f>
        <v/>
      </c>
      <c r="G194" s="55">
        <f>IF(D194="","",IF(D194&lt;TODAY(),"Vencido",IF(D194-TODAY()&lt;=30,"Vence em até 30 dias","Em dia")))</f>
        <v/>
      </c>
      <c r="H194" s="50" t="n"/>
    </row>
    <row r="195">
      <c r="B195" s="50" t="n"/>
      <c r="C195" s="50" t="n"/>
      <c r="D195" s="49" t="n"/>
      <c r="E195" s="51" t="n"/>
      <c r="F195" s="59">
        <f>IF(D195="","",D195-TODAY())</f>
        <v/>
      </c>
      <c r="G195" s="55">
        <f>IF(D195="","",IF(D195&lt;TODAY(),"Vencido",IF(D195-TODAY()&lt;=30,"Vence em até 30 dias","Em dia")))</f>
        <v/>
      </c>
      <c r="H195" s="50" t="n"/>
    </row>
    <row r="196">
      <c r="B196" s="50" t="n"/>
      <c r="C196" s="50" t="n"/>
      <c r="D196" s="49" t="n"/>
      <c r="E196" s="51" t="n"/>
      <c r="F196" s="59">
        <f>IF(D196="","",D196-TODAY())</f>
        <v/>
      </c>
      <c r="G196" s="55">
        <f>IF(D196="","",IF(D196&lt;TODAY(),"Vencido",IF(D196-TODAY()&lt;=30,"Vence em até 30 dias","Em dia")))</f>
        <v/>
      </c>
      <c r="H196" s="50" t="n"/>
    </row>
    <row r="197">
      <c r="B197" s="50" t="n"/>
      <c r="C197" s="50" t="n"/>
      <c r="D197" s="49" t="n"/>
      <c r="E197" s="51" t="n"/>
      <c r="F197" s="59">
        <f>IF(D197="","",D197-TODAY())</f>
        <v/>
      </c>
      <c r="G197" s="55">
        <f>IF(D197="","",IF(D197&lt;TODAY(),"Vencido",IF(D197-TODAY()&lt;=30,"Vence em até 30 dias","Em dia")))</f>
        <v/>
      </c>
      <c r="H197" s="50" t="n"/>
    </row>
    <row r="198">
      <c r="B198" s="50" t="n"/>
      <c r="C198" s="50" t="n"/>
      <c r="D198" s="49" t="n"/>
      <c r="E198" s="51" t="n"/>
      <c r="F198" s="59">
        <f>IF(D198="","",D198-TODAY())</f>
        <v/>
      </c>
      <c r="G198" s="55">
        <f>IF(D198="","",IF(D198&lt;TODAY(),"Vencido",IF(D198-TODAY()&lt;=30,"Vence em até 30 dias","Em dia")))</f>
        <v/>
      </c>
      <c r="H198" s="50" t="n"/>
    </row>
    <row r="199">
      <c r="B199" s="50" t="n"/>
      <c r="C199" s="50" t="n"/>
      <c r="D199" s="49" t="n"/>
      <c r="E199" s="51" t="n"/>
      <c r="F199" s="59">
        <f>IF(D199="","",D199-TODAY())</f>
        <v/>
      </c>
      <c r="G199" s="55">
        <f>IF(D199="","",IF(D199&lt;TODAY(),"Vencido",IF(D199-TODAY()&lt;=30,"Vence em até 30 dias","Em dia")))</f>
        <v/>
      </c>
      <c r="H199" s="50" t="n"/>
    </row>
    <row r="200">
      <c r="B200" s="50" t="n"/>
      <c r="C200" s="50" t="n"/>
      <c r="D200" s="49" t="n"/>
      <c r="E200" s="51" t="n"/>
      <c r="F200" s="59">
        <f>IF(D200="","",D200-TODAY())</f>
        <v/>
      </c>
      <c r="G200" s="55">
        <f>IF(D200="","",IF(D200&lt;TODAY(),"Vencido",IF(D200-TODAY()&lt;=30,"Vence em até 30 dias","Em dia")))</f>
        <v/>
      </c>
      <c r="H200" s="50" t="n"/>
    </row>
    <row r="201">
      <c r="B201" s="50" t="n"/>
      <c r="C201" s="50" t="n"/>
      <c r="D201" s="49" t="n"/>
      <c r="E201" s="51" t="n"/>
      <c r="F201" s="59">
        <f>IF(D201="","",D201-TODAY())</f>
        <v/>
      </c>
      <c r="G201" s="55">
        <f>IF(D201="","",IF(D201&lt;TODAY(),"Vencido",IF(D201-TODAY()&lt;=30,"Vence em até 30 dias","Em dia")))</f>
        <v/>
      </c>
      <c r="H201" s="50" t="n"/>
    </row>
    <row r="202">
      <c r="B202" s="50" t="n"/>
      <c r="C202" s="50" t="n"/>
      <c r="D202" s="49" t="n"/>
      <c r="E202" s="51" t="n"/>
      <c r="F202" s="59">
        <f>IF(D202="","",D202-TODAY())</f>
        <v/>
      </c>
      <c r="G202" s="55">
        <f>IF(D202="","",IF(D202&lt;TODAY(),"Vencido",IF(D202-TODAY()&lt;=30,"Vence em até 30 dias","Em dia")))</f>
        <v/>
      </c>
      <c r="H202" s="50" t="n"/>
    </row>
    <row r="203">
      <c r="B203" s="50" t="n"/>
      <c r="C203" s="50" t="n"/>
      <c r="D203" s="49" t="n"/>
      <c r="E203" s="51" t="n"/>
      <c r="F203" s="59">
        <f>IF(D203="","",D203-TODAY())</f>
        <v/>
      </c>
      <c r="G203" s="55">
        <f>IF(D203="","",IF(D203&lt;TODAY(),"Vencido",IF(D203-TODAY()&lt;=30,"Vence em até 30 dias","Em dia")))</f>
        <v/>
      </c>
      <c r="H203" s="50" t="n"/>
    </row>
    <row r="204">
      <c r="B204" s="50" t="n"/>
      <c r="C204" s="50" t="n"/>
      <c r="D204" s="49" t="n"/>
      <c r="E204" s="51" t="n"/>
      <c r="F204" s="59">
        <f>IF(D204="","",D204-TODAY())</f>
        <v/>
      </c>
      <c r="G204" s="55">
        <f>IF(D204="","",IF(D204&lt;TODAY(),"Vencido",IF(D204-TODAY()&lt;=30,"Vence em até 30 dias","Em dia")))</f>
        <v/>
      </c>
      <c r="H204" s="50" t="n"/>
    </row>
    <row r="205">
      <c r="B205" s="50" t="n"/>
      <c r="C205" s="50" t="n"/>
      <c r="D205" s="49" t="n"/>
      <c r="E205" s="51" t="n"/>
      <c r="F205" s="59">
        <f>IF(D205="","",D205-TODAY())</f>
        <v/>
      </c>
      <c r="G205" s="55">
        <f>IF(D205="","",IF(D205&lt;TODAY(),"Vencido",IF(D205-TODAY()&lt;=30,"Vence em até 30 dias","Em dia")))</f>
        <v/>
      </c>
      <c r="H205" s="50" t="n"/>
    </row>
    <row r="206">
      <c r="B206" s="50" t="n"/>
      <c r="C206" s="50" t="n"/>
      <c r="D206" s="49" t="n"/>
      <c r="E206" s="51" t="n"/>
      <c r="F206" s="59">
        <f>IF(D206="","",D206-TODAY())</f>
        <v/>
      </c>
      <c r="G206" s="55">
        <f>IF(D206="","",IF(D206&lt;TODAY(),"Vencido",IF(D206-TODAY()&lt;=30,"Vence em até 30 dias","Em dia")))</f>
        <v/>
      </c>
      <c r="H206" s="50" t="n"/>
    </row>
  </sheetData>
  <autoFilter ref="B6:H206"/>
  <mergeCells count="2">
    <mergeCell ref="B3:H3"/>
    <mergeCell ref="B2:H2"/>
  </mergeCells>
  <conditionalFormatting sqref="B7:H206">
    <cfRule type="expression" priority="1" dxfId="0">
      <formula>AND(MOD(ROW(),2)=0,$B7&lt;&gt;"")</formula>
    </cfRule>
  </conditionalFormatting>
  <conditionalFormatting sqref="G7:G206">
    <cfRule type="expression" priority="2" dxfId="1">
      <formula>LEFT(G7,6)="Vencid"</formula>
    </cfRule>
    <cfRule type="expression" priority="3" dxfId="2">
      <formula>LEFT(G7,5)="Vence"</formula>
    </cfRule>
    <cfRule type="expression" priority="4" dxfId="3">
      <formula>LEFT(G7,6)="Em dia"</formula>
    </cfRule>
  </conditionalFormatting>
  <dataValidations count="2">
    <dataValidation sqref="B7:B206" showDropDown="0" showInputMessage="0" showErrorMessage="1" allowBlank="1" errorTitle="Valor fora da lista" error="Cadastre a placa na aba Veículos." type="list">
      <formula1>=V_Placas</formula1>
    </dataValidation>
    <dataValidation sqref="C7:C206" showDropDown="0" showInputMessage="0" showErrorMessage="1" allowBlank="1" errorTitle="Valor fora da lista" error="Escolha um item da lista." type="list">
      <formula1>=Lista_Itens</formula1>
    </dataValidation>
  </dataValidations>
  <pageMargins left="0.75" right="0.75" top="1" bottom="1" header="0.5" footer="0.5"/>
  <pageSetup orientation="landscape" fitToHeight="0" fitToWidth="1"/>
  <headerFooter>
    <oddHeader/>
    <oddFooter>&amp;CACMON Rastreamento e Gestão de Frotas · acmon.com.br · (42) 99143-8533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Tipo de lançamento</t>
        </is>
      </c>
      <c r="B1" t="inlineStr">
        <is>
          <t>Grupo</t>
        </is>
      </c>
      <c r="D1" t="inlineStr">
        <is>
          <t>Tipo de veículo</t>
        </is>
      </c>
      <c r="E1" t="inlineStr">
        <is>
          <t>Combustível</t>
        </is>
      </c>
      <c r="F1" t="inlineStr">
        <is>
          <t>Sim/Não</t>
        </is>
      </c>
      <c r="G1" t="inlineStr">
        <is>
          <t>Categoria CNH</t>
        </is>
      </c>
      <c r="H1" t="inlineStr">
        <is>
          <t>Item de vencimento</t>
        </is>
      </c>
      <c r="I1" t="inlineStr">
        <is>
          <t>Situação</t>
        </is>
      </c>
    </row>
    <row r="2">
      <c r="A2" t="inlineStr">
        <is>
          <t>Abastecimento</t>
        </is>
      </c>
      <c r="B2" t="inlineStr">
        <is>
          <t>Combustível e ARLA</t>
        </is>
      </c>
      <c r="D2" t="inlineStr">
        <is>
          <t>Leve</t>
        </is>
      </c>
      <c r="E2" t="inlineStr">
        <is>
          <t>Diesel S10</t>
        </is>
      </c>
      <c r="F2" t="inlineStr">
        <is>
          <t>Sim</t>
        </is>
      </c>
      <c r="G2" t="inlineStr">
        <is>
          <t>A</t>
        </is>
      </c>
      <c r="H2" t="inlineStr">
        <is>
          <t>IPVA</t>
        </is>
      </c>
      <c r="I2" t="inlineStr">
        <is>
          <t>Ativo</t>
        </is>
      </c>
    </row>
    <row r="3">
      <c r="A3" t="inlineStr">
        <is>
          <t>ARLA 32</t>
        </is>
      </c>
      <c r="B3" t="inlineStr">
        <is>
          <t>Combustível e ARLA</t>
        </is>
      </c>
      <c r="D3" t="inlineStr">
        <is>
          <t>Utilitário</t>
        </is>
      </c>
      <c r="E3" t="inlineStr">
        <is>
          <t>Diesel S500</t>
        </is>
      </c>
      <c r="F3" t="inlineStr">
        <is>
          <t>Não</t>
        </is>
      </c>
      <c r="G3" t="inlineStr">
        <is>
          <t>B</t>
        </is>
      </c>
      <c r="H3" t="inlineStr">
        <is>
          <t>Licenciamento</t>
        </is>
      </c>
      <c r="I3" t="inlineStr">
        <is>
          <t>Em manutenção</t>
        </is>
      </c>
    </row>
    <row r="4">
      <c r="A4" t="inlineStr">
        <is>
          <t>Manutenção preventiva</t>
        </is>
      </c>
      <c r="B4" t="inlineStr">
        <is>
          <t>Manutenção e pneus</t>
        </is>
      </c>
      <c r="D4" t="inlineStr">
        <is>
          <t>Caminhão</t>
        </is>
      </c>
      <c r="E4" t="inlineStr">
        <is>
          <t>Gasolina</t>
        </is>
      </c>
      <c r="G4" t="inlineStr">
        <is>
          <t>AB</t>
        </is>
      </c>
      <c r="H4" t="inlineStr">
        <is>
          <t>Seguro</t>
        </is>
      </c>
      <c r="I4" t="inlineStr">
        <is>
          <t>Inativo</t>
        </is>
      </c>
    </row>
    <row r="5">
      <c r="A5" t="inlineStr">
        <is>
          <t>Manutenção corretiva</t>
        </is>
      </c>
      <c r="B5" t="inlineStr">
        <is>
          <t>Manutenção e pneus</t>
        </is>
      </c>
      <c r="D5" t="inlineStr">
        <is>
          <t>Carreta</t>
        </is>
      </c>
      <c r="E5" t="inlineStr">
        <is>
          <t>Etanol</t>
        </is>
      </c>
      <c r="G5" t="inlineStr">
        <is>
          <t>C</t>
        </is>
      </c>
      <c r="H5" t="inlineStr">
        <is>
          <t>Aferição do tacógrafo</t>
        </is>
      </c>
    </row>
    <row r="6">
      <c r="A6" t="inlineStr">
        <is>
          <t>Pneu</t>
        </is>
      </c>
      <c r="B6" t="inlineStr">
        <is>
          <t>Manutenção e pneus</t>
        </is>
      </c>
      <c r="D6" t="inlineStr">
        <is>
          <t>Ônibus</t>
        </is>
      </c>
      <c r="E6" t="inlineStr">
        <is>
          <t>Flex</t>
        </is>
      </c>
      <c r="G6" t="inlineStr">
        <is>
          <t>D</t>
        </is>
      </c>
      <c r="H6" t="inlineStr">
        <is>
          <t>Revisão</t>
        </is>
      </c>
    </row>
    <row r="7">
      <c r="A7" t="inlineStr">
        <is>
          <t>Multa</t>
        </is>
      </c>
      <c r="B7" t="inlineStr">
        <is>
          <t>Documentos, seguro e multas</t>
        </is>
      </c>
      <c r="D7" t="inlineStr">
        <is>
          <t>Moto</t>
        </is>
      </c>
      <c r="E7" t="inlineStr">
        <is>
          <t>GNV</t>
        </is>
      </c>
      <c r="G7" t="inlineStr">
        <is>
          <t>E</t>
        </is>
      </c>
      <c r="H7" t="inlineStr">
        <is>
          <t>Troca de óleo</t>
        </is>
      </c>
    </row>
    <row r="8">
      <c r="A8" t="inlineStr">
        <is>
          <t>IPVA e licenciamento</t>
        </is>
      </c>
      <c r="B8" t="inlineStr">
        <is>
          <t>Documentos, seguro e multas</t>
        </is>
      </c>
      <c r="D8" t="inlineStr">
        <is>
          <t>Máquina</t>
        </is>
      </c>
      <c r="E8" t="inlineStr">
        <is>
          <t>Elétrico</t>
        </is>
      </c>
      <c r="G8" t="inlineStr">
        <is>
          <t>AC</t>
        </is>
      </c>
      <c r="H8" t="inlineStr">
        <is>
          <t>Troca de pneus</t>
        </is>
      </c>
    </row>
    <row r="9">
      <c r="A9" t="inlineStr">
        <is>
          <t>Seguro</t>
        </is>
      </c>
      <c r="B9" t="inlineStr">
        <is>
          <t>Documentos, seguro e multas</t>
        </is>
      </c>
      <c r="G9" t="inlineStr">
        <is>
          <t>AD</t>
        </is>
      </c>
      <c r="H9" t="inlineStr">
        <is>
          <t>Extintor</t>
        </is>
      </c>
    </row>
    <row r="10">
      <c r="A10" t="inlineStr">
        <is>
          <t>Pedágio</t>
        </is>
      </c>
      <c r="B10" t="inlineStr">
        <is>
          <t>Operação</t>
        </is>
      </c>
      <c r="G10" t="inlineStr">
        <is>
          <t>AE</t>
        </is>
      </c>
      <c r="H10" t="inlineStr">
        <is>
          <t>Contrato de rastreamento</t>
        </is>
      </c>
    </row>
    <row r="11">
      <c r="A11" t="inlineStr">
        <is>
          <t>Lavagem</t>
        </is>
      </c>
      <c r="B11" t="inlineStr">
        <is>
          <t>Operação</t>
        </is>
      </c>
      <c r="H11" t="inlineStr">
        <is>
          <t>Outro</t>
        </is>
      </c>
    </row>
    <row r="12">
      <c r="A12" t="inlineStr">
        <is>
          <t>Outro</t>
        </is>
      </c>
      <c r="B12" t="inlineStr">
        <is>
          <t>Operação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ACMON Rastreamento e Gestão de Frotas</dc:creator>
  <dc:title xmlns:dc="http://purl.org/dc/elements/1.1/">Planilha de Controle de Frota ACMON</dc:title>
  <dc:subject xmlns:dc="http://purl.org/dc/elements/1.1/">Controle de frota: combustível, manutenção, documentos e custo por km</dc:subject>
  <dcterms:created xmlns:dcterms="http://purl.org/dc/terms/" xmlns:xsi="http://www.w3.org/2001/XMLSchema-instance" xsi:type="dcterms:W3CDTF">2026-09-23T22:21:25Z</dcterms:created>
  <dcterms:modified xmlns:dcterms="http://purl.org/dc/terms/" xmlns:xsi="http://www.w3.org/2001/XMLSchema-instance" xsi:type="dcterms:W3CDTF">2026-09-23T22:21:26Z</dcterms:modified>
  <cp:keywords>planilha de controle de frota, gestão de frotas, custo por km, ACMON</cp:keywords>
</cp:coreProperties>
</file>